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My Web Sites\Muggaccinos\ChoresnCrew\KitchenSlave\"/>
    </mc:Choice>
  </mc:AlternateContent>
  <bookViews>
    <workbookView xWindow="0" yWindow="0" windowWidth="28800" windowHeight="12165"/>
  </bookViews>
  <sheets>
    <sheet name="Nect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E77" i="1"/>
  <c r="E78" i="1"/>
  <c r="D75" i="1"/>
  <c r="E75" i="1"/>
  <c r="F74" i="1"/>
  <c r="E74" i="1"/>
  <c r="G73" i="1"/>
  <c r="F73" i="1"/>
  <c r="E68" i="1"/>
  <c r="D68" i="1"/>
  <c r="F67" i="1"/>
  <c r="D67" i="1"/>
  <c r="A67" i="1"/>
  <c r="D66" i="1"/>
  <c r="D65" i="1"/>
  <c r="D64" i="1"/>
  <c r="D63" i="1"/>
  <c r="D61" i="1"/>
  <c r="D60" i="1"/>
  <c r="D58" i="1"/>
  <c r="F52" i="1"/>
  <c r="F51" i="1"/>
  <c r="F44" i="1"/>
  <c r="D50" i="1"/>
  <c r="D23" i="1"/>
  <c r="D40" i="1" s="1"/>
  <c r="D49" i="1" s="1"/>
  <c r="E51" i="1" s="1"/>
  <c r="E35" i="1"/>
  <c r="E30" i="1"/>
  <c r="E23" i="1"/>
  <c r="E17" i="1"/>
  <c r="E25" i="1" s="1"/>
  <c r="E6" i="1"/>
  <c r="D41" i="1" s="1"/>
  <c r="E37" i="1" l="1"/>
  <c r="F37" i="1" s="1"/>
  <c r="F38" i="1" s="1"/>
  <c r="E46" i="1"/>
  <c r="E38" i="1"/>
  <c r="E47" i="1" s="1"/>
  <c r="E52" i="1" s="1"/>
</calcChain>
</file>

<file path=xl/sharedStrings.xml><?xml version="1.0" encoding="utf-8"?>
<sst xmlns="http://schemas.openxmlformats.org/spreadsheetml/2006/main" count="67" uniqueCount="60">
  <si>
    <t>Loan purpose</t>
  </si>
  <si>
    <t>1.  Refinance Rozelle</t>
  </si>
  <si>
    <t>2.  Purchase property on Central Coast</t>
  </si>
  <si>
    <t>Total Loan Amount</t>
  </si>
  <si>
    <t>Loan term</t>
  </si>
  <si>
    <t>30 years</t>
  </si>
  <si>
    <t>Sell investment propery on Central Coast in</t>
  </si>
  <si>
    <t>5 to 10 years</t>
  </si>
  <si>
    <t>Assets</t>
  </si>
  <si>
    <t>16 Lilyfield Road, Rozelle NSW</t>
  </si>
  <si>
    <t>Offset account</t>
  </si>
  <si>
    <t>Savings A/c</t>
  </si>
  <si>
    <t>Vehicle</t>
  </si>
  <si>
    <t>Home contents</t>
  </si>
  <si>
    <t>Superannuation</t>
  </si>
  <si>
    <t>Total Assets</t>
  </si>
  <si>
    <t>Liabilities</t>
  </si>
  <si>
    <t>1st. Rozelle home mortgage</t>
  </si>
  <si>
    <t>2nd. Rozelle home mortgage</t>
  </si>
  <si>
    <t>3rd. Rozelle home mortgage</t>
  </si>
  <si>
    <t>Net worth</t>
  </si>
  <si>
    <t>Annual Salary Income</t>
  </si>
  <si>
    <t>Rental Income</t>
  </si>
  <si>
    <t>Total Liabilities</t>
  </si>
  <si>
    <t>Income &amp; Expenditure - Jean</t>
  </si>
  <si>
    <t>Income &amp; Expenditure - Marie</t>
  </si>
  <si>
    <t>Total Net Annual Income - Jean</t>
  </si>
  <si>
    <t>Total Net Annual Income - Marie</t>
  </si>
  <si>
    <t>Mthly Repayment</t>
  </si>
  <si>
    <t>Total Mthly Loan Repayments</t>
  </si>
  <si>
    <t>Mthly Loan Repayments Proposed Loan</t>
  </si>
  <si>
    <t>Proposed Refinanced Loan Amount</t>
  </si>
  <si>
    <t>Monthly Living Expenses</t>
  </si>
  <si>
    <t>Total Current Net Annual Income</t>
  </si>
  <si>
    <t>Total Current Net Monthly Income</t>
  </si>
  <si>
    <t>Current Monthly Repayments</t>
  </si>
  <si>
    <t>Total Current Net Expenditure</t>
  </si>
  <si>
    <t>Total Current Monthly Surplus</t>
  </si>
  <si>
    <t>Existing property</t>
  </si>
  <si>
    <t>Refinancing</t>
  </si>
  <si>
    <t xml:space="preserve"> </t>
  </si>
  <si>
    <t xml:space="preserve"> incl legals &amp; stamp duty</t>
  </si>
  <si>
    <t>Lender valuation application fees</t>
  </si>
  <si>
    <t>Stamp Duty</t>
  </si>
  <si>
    <t>Refinancing loan amount sought</t>
  </si>
  <si>
    <t>Purchase property on Central Coast</t>
  </si>
  <si>
    <t>Shortfall on funds</t>
  </si>
  <si>
    <t>Current balance of 3 Rozelle loans</t>
  </si>
  <si>
    <t>Legal and Registration Fees</t>
  </si>
  <si>
    <t>Total costs for Central Coast Property</t>
  </si>
  <si>
    <t>Variance</t>
  </si>
  <si>
    <t>???</t>
  </si>
  <si>
    <t>Rozelle</t>
  </si>
  <si>
    <t>Current value</t>
  </si>
  <si>
    <t>Value in 5 years from purchase</t>
  </si>
  <si>
    <t>Central Coast</t>
  </si>
  <si>
    <t>Property value increase</t>
  </si>
  <si>
    <t>Rozelle sale in 5 years</t>
  </si>
  <si>
    <t>Repay all mortgages when selling Rozelle in 5 years</t>
  </si>
  <si>
    <t>Net cash avalaible after reopaying Rozelle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</si>
</sst>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  <numFmt numFmtId="166" formatCode="0.0%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2" fillId="0" borderId="0" xfId="0" applyFont="1"/>
    <xf numFmtId="8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165" fontId="0" fillId="0" borderId="0" xfId="0" applyNumberFormat="1"/>
    <xf numFmtId="8" fontId="0" fillId="0" borderId="0" xfId="0" applyNumberFormat="1" applyAlignment="1">
      <alignment horizontal="right"/>
    </xf>
    <xf numFmtId="165" fontId="3" fillId="0" borderId="0" xfId="0" applyNumberFormat="1" applyFont="1"/>
    <xf numFmtId="0" fontId="0" fillId="0" borderId="0" xfId="0" applyFont="1"/>
    <xf numFmtId="0" fontId="2" fillId="0" borderId="0" xfId="0" applyFont="1" applyAlignment="1">
      <alignment horizontal="center"/>
    </xf>
    <xf numFmtId="165" fontId="4" fillId="0" borderId="0" xfId="0" applyNumberFormat="1" applyFont="1"/>
    <xf numFmtId="6" fontId="3" fillId="0" borderId="0" xfId="0" applyNumberFormat="1" applyFont="1"/>
    <xf numFmtId="165" fontId="5" fillId="0" borderId="0" xfId="0" applyNumberFormat="1" applyFont="1"/>
    <xf numFmtId="166" fontId="0" fillId="0" borderId="0" xfId="1" applyNumberFormat="1" applyFont="1"/>
    <xf numFmtId="0" fontId="2" fillId="0" borderId="0" xfId="0" applyFont="1" applyAlignment="1">
      <alignment wrapText="1"/>
    </xf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9"/>
  <sheetViews>
    <sheetView tabSelected="1" topLeftCell="A55" workbookViewId="0">
      <selection activeCell="E90" sqref="E90"/>
    </sheetView>
  </sheetViews>
  <sheetFormatPr defaultRowHeight="14.25" x14ac:dyDescent="0.2"/>
  <cols>
    <col min="3" max="3" width="18.875" customWidth="1"/>
    <col min="4" max="4" width="15.875" customWidth="1"/>
    <col min="5" max="5" width="14" customWidth="1"/>
    <col min="6" max="6" width="13.875" customWidth="1"/>
  </cols>
  <sheetData>
    <row r="3" spans="1:6" ht="15" x14ac:dyDescent="0.25">
      <c r="A3" s="3" t="s">
        <v>0</v>
      </c>
    </row>
    <row r="4" spans="1:6" x14ac:dyDescent="0.2">
      <c r="A4" t="s">
        <v>1</v>
      </c>
      <c r="E4" s="5">
        <v>610000</v>
      </c>
    </row>
    <row r="5" spans="1:6" x14ac:dyDescent="0.2">
      <c r="A5" t="s">
        <v>2</v>
      </c>
      <c r="E5" s="6">
        <v>740000</v>
      </c>
      <c r="F5" s="2" t="s">
        <v>41</v>
      </c>
    </row>
    <row r="6" spans="1:6" x14ac:dyDescent="0.2">
      <c r="A6" t="s">
        <v>3</v>
      </c>
      <c r="E6" s="5">
        <f>SUM(E4:E5)</f>
        <v>1350000</v>
      </c>
    </row>
    <row r="7" spans="1:6" x14ac:dyDescent="0.2">
      <c r="A7" t="s">
        <v>4</v>
      </c>
      <c r="E7" s="1" t="s">
        <v>5</v>
      </c>
    </row>
    <row r="8" spans="1:6" x14ac:dyDescent="0.2">
      <c r="A8" t="s">
        <v>6</v>
      </c>
      <c r="E8" s="2" t="s">
        <v>7</v>
      </c>
    </row>
    <row r="10" spans="1:6" ht="15" x14ac:dyDescent="0.25">
      <c r="A10" s="3" t="s">
        <v>8</v>
      </c>
    </row>
    <row r="11" spans="1:6" x14ac:dyDescent="0.2">
      <c r="A11" t="s">
        <v>9</v>
      </c>
      <c r="E11" s="5">
        <v>1890000</v>
      </c>
    </row>
    <row r="12" spans="1:6" x14ac:dyDescent="0.2">
      <c r="A12" t="s">
        <v>10</v>
      </c>
      <c r="E12" s="5">
        <v>93000</v>
      </c>
    </row>
    <row r="13" spans="1:6" x14ac:dyDescent="0.2">
      <c r="A13" t="s">
        <v>11</v>
      </c>
      <c r="E13" s="5">
        <v>3000</v>
      </c>
    </row>
    <row r="14" spans="1:6" x14ac:dyDescent="0.2">
      <c r="A14" t="s">
        <v>12</v>
      </c>
      <c r="E14" s="5">
        <v>15000</v>
      </c>
    </row>
    <row r="15" spans="1:6" x14ac:dyDescent="0.2">
      <c r="A15" t="s">
        <v>13</v>
      </c>
      <c r="E15" s="5">
        <v>60000</v>
      </c>
    </row>
    <row r="16" spans="1:6" x14ac:dyDescent="0.2">
      <c r="A16" t="s">
        <v>14</v>
      </c>
      <c r="E16" s="6">
        <v>236765</v>
      </c>
    </row>
    <row r="17" spans="1:5" x14ac:dyDescent="0.2">
      <c r="A17" t="s">
        <v>15</v>
      </c>
      <c r="E17" s="5">
        <f>SUM(E11:E16)</f>
        <v>2297765</v>
      </c>
    </row>
    <row r="19" spans="1:5" ht="15" x14ac:dyDescent="0.25">
      <c r="A19" s="3" t="s">
        <v>16</v>
      </c>
      <c r="D19" s="3" t="s">
        <v>28</v>
      </c>
    </row>
    <row r="20" spans="1:5" x14ac:dyDescent="0.2">
      <c r="A20" t="s">
        <v>17</v>
      </c>
      <c r="D20" s="7">
        <v>2508</v>
      </c>
      <c r="E20" s="8">
        <v>570763.84</v>
      </c>
    </row>
    <row r="21" spans="1:5" x14ac:dyDescent="0.2">
      <c r="A21" t="s">
        <v>18</v>
      </c>
      <c r="D21" s="7">
        <v>150</v>
      </c>
      <c r="E21" s="7">
        <v>11561</v>
      </c>
    </row>
    <row r="22" spans="1:5" x14ac:dyDescent="0.2">
      <c r="A22" t="s">
        <v>19</v>
      </c>
      <c r="D22" s="9">
        <v>127</v>
      </c>
      <c r="E22" s="9">
        <v>25793.27</v>
      </c>
    </row>
    <row r="23" spans="1:5" ht="15" x14ac:dyDescent="0.25">
      <c r="A23" s="3" t="s">
        <v>23</v>
      </c>
      <c r="D23" s="7">
        <f>SUM(D20:D22)</f>
        <v>2785</v>
      </c>
      <c r="E23" s="4">
        <f>SUM(E20:E22)</f>
        <v>608118.11</v>
      </c>
    </row>
    <row r="25" spans="1:5" ht="15" x14ac:dyDescent="0.25">
      <c r="A25" s="3" t="s">
        <v>20</v>
      </c>
      <c r="E25" s="7">
        <f>E17-E23</f>
        <v>1689646.8900000001</v>
      </c>
    </row>
    <row r="27" spans="1:5" ht="15" x14ac:dyDescent="0.25">
      <c r="A27" s="3" t="s">
        <v>24</v>
      </c>
    </row>
    <row r="28" spans="1:5" x14ac:dyDescent="0.2">
      <c r="A28" t="s">
        <v>21</v>
      </c>
      <c r="E28" s="4">
        <v>60267.57</v>
      </c>
    </row>
    <row r="29" spans="1:5" x14ac:dyDescent="0.2">
      <c r="A29" s="10" t="s">
        <v>22</v>
      </c>
      <c r="E29" s="9">
        <v>23400</v>
      </c>
    </row>
    <row r="30" spans="1:5" ht="15" x14ac:dyDescent="0.25">
      <c r="A30" s="3" t="s">
        <v>26</v>
      </c>
      <c r="E30" s="4">
        <f>SUM(E28:E29)</f>
        <v>83667.570000000007</v>
      </c>
    </row>
    <row r="32" spans="1:5" ht="15" x14ac:dyDescent="0.25">
      <c r="A32" s="3" t="s">
        <v>25</v>
      </c>
    </row>
    <row r="33" spans="1:6" x14ac:dyDescent="0.2">
      <c r="A33" t="s">
        <v>21</v>
      </c>
      <c r="E33">
        <v>0</v>
      </c>
    </row>
    <row r="34" spans="1:6" x14ac:dyDescent="0.2">
      <c r="A34" s="10" t="s">
        <v>22</v>
      </c>
      <c r="E34" s="9">
        <v>23400</v>
      </c>
    </row>
    <row r="35" spans="1:6" ht="15" x14ac:dyDescent="0.25">
      <c r="A35" s="3" t="s">
        <v>27</v>
      </c>
      <c r="E35" s="4">
        <f>SUM(E33:E34)</f>
        <v>23400</v>
      </c>
    </row>
    <row r="36" spans="1:6" ht="15" x14ac:dyDescent="0.25">
      <c r="E36" s="3" t="s">
        <v>38</v>
      </c>
      <c r="F36" s="11" t="s">
        <v>39</v>
      </c>
    </row>
    <row r="37" spans="1:6" ht="15" x14ac:dyDescent="0.25">
      <c r="A37" s="3" t="s">
        <v>33</v>
      </c>
      <c r="E37" s="4">
        <f>E30+E35</f>
        <v>107067.57</v>
      </c>
      <c r="F37" s="4">
        <f>E37</f>
        <v>107067.57</v>
      </c>
    </row>
    <row r="38" spans="1:6" ht="15" x14ac:dyDescent="0.25">
      <c r="A38" s="3" t="s">
        <v>34</v>
      </c>
      <c r="E38" s="4">
        <f>E37/12</f>
        <v>8922.2975000000006</v>
      </c>
      <c r="F38" s="4">
        <f>F37/12</f>
        <v>8922.2975000000006</v>
      </c>
    </row>
    <row r="39" spans="1:6" ht="15" x14ac:dyDescent="0.25">
      <c r="A39" s="3"/>
      <c r="E39" s="4"/>
    </row>
    <row r="40" spans="1:6" ht="15" x14ac:dyDescent="0.25">
      <c r="A40" s="3" t="s">
        <v>29</v>
      </c>
      <c r="D40" s="7">
        <f>D23</f>
        <v>2785</v>
      </c>
      <c r="F40" t="s">
        <v>40</v>
      </c>
    </row>
    <row r="41" spans="1:6" ht="15" x14ac:dyDescent="0.25">
      <c r="A41" s="3" t="s">
        <v>31</v>
      </c>
      <c r="D41" s="5">
        <f>E6</f>
        <v>1350000</v>
      </c>
    </row>
    <row r="42" spans="1:6" ht="15" x14ac:dyDescent="0.25">
      <c r="A42" s="3" t="s">
        <v>30</v>
      </c>
      <c r="F42" s="7">
        <v>4207.08</v>
      </c>
    </row>
    <row r="44" spans="1:6" ht="15" x14ac:dyDescent="0.25">
      <c r="A44" s="3" t="s">
        <v>32</v>
      </c>
      <c r="D44" s="7">
        <v>3000</v>
      </c>
      <c r="F44" s="7">
        <f>D44</f>
        <v>3000</v>
      </c>
    </row>
    <row r="46" spans="1:6" ht="15" x14ac:dyDescent="0.25">
      <c r="A46" s="3" t="s">
        <v>33</v>
      </c>
      <c r="E46" s="7">
        <f>E37</f>
        <v>107067.57</v>
      </c>
    </row>
    <row r="47" spans="1:6" ht="15" x14ac:dyDescent="0.25">
      <c r="A47" s="3" t="s">
        <v>34</v>
      </c>
      <c r="E47" s="7">
        <f>E38</f>
        <v>8922.2975000000006</v>
      </c>
    </row>
    <row r="48" spans="1:6" ht="15" x14ac:dyDescent="0.25">
      <c r="A48" s="3"/>
      <c r="E48" s="7"/>
    </row>
    <row r="49" spans="1:6" ht="15" x14ac:dyDescent="0.25">
      <c r="A49" s="3" t="s">
        <v>35</v>
      </c>
      <c r="D49" s="7">
        <f>D40</f>
        <v>2785</v>
      </c>
    </row>
    <row r="50" spans="1:6" ht="15" x14ac:dyDescent="0.25">
      <c r="A50" s="3" t="s">
        <v>32</v>
      </c>
      <c r="D50" s="9">
        <f>D44</f>
        <v>3000</v>
      </c>
    </row>
    <row r="51" spans="1:6" ht="15" x14ac:dyDescent="0.25">
      <c r="A51" s="3" t="s">
        <v>36</v>
      </c>
      <c r="E51" s="9">
        <f>D49+D50</f>
        <v>5785</v>
      </c>
      <c r="F51" s="12">
        <f>F42+F44</f>
        <v>7207.08</v>
      </c>
    </row>
    <row r="52" spans="1:6" ht="15" x14ac:dyDescent="0.25">
      <c r="A52" s="3" t="s">
        <v>37</v>
      </c>
      <c r="E52" s="7">
        <f>E47-E51</f>
        <v>3137.2975000000006</v>
      </c>
      <c r="F52" s="4">
        <f>F38-F51</f>
        <v>1715.2175000000007</v>
      </c>
    </row>
    <row r="54" spans="1:6" ht="15" x14ac:dyDescent="0.25">
      <c r="A54" s="3" t="s">
        <v>45</v>
      </c>
      <c r="D54" s="7">
        <v>710000</v>
      </c>
    </row>
    <row r="55" spans="1:6" ht="15" x14ac:dyDescent="0.25">
      <c r="A55" s="3" t="s">
        <v>42</v>
      </c>
      <c r="D55" s="7">
        <v>726</v>
      </c>
    </row>
    <row r="56" spans="1:6" ht="15" x14ac:dyDescent="0.25">
      <c r="A56" s="3" t="s">
        <v>43</v>
      </c>
      <c r="D56" s="7">
        <v>27285</v>
      </c>
    </row>
    <row r="57" spans="1:6" ht="15" x14ac:dyDescent="0.25">
      <c r="A57" s="3" t="s">
        <v>48</v>
      </c>
      <c r="D57" s="9">
        <v>293</v>
      </c>
    </row>
    <row r="58" spans="1:6" ht="15" x14ac:dyDescent="0.25">
      <c r="A58" s="3" t="s">
        <v>49</v>
      </c>
      <c r="D58" s="7">
        <f>SUM(D54:D57)</f>
        <v>738304</v>
      </c>
    </row>
    <row r="59" spans="1:6" x14ac:dyDescent="0.2">
      <c r="D59" s="7"/>
    </row>
    <row r="60" spans="1:6" ht="15" x14ac:dyDescent="0.25">
      <c r="A60" s="3" t="s">
        <v>44</v>
      </c>
      <c r="D60" s="9">
        <f>E6</f>
        <v>1350000</v>
      </c>
    </row>
    <row r="61" spans="1:6" ht="15" x14ac:dyDescent="0.25">
      <c r="A61" s="3" t="s">
        <v>46</v>
      </c>
      <c r="D61" s="7">
        <f>-D60+D58</f>
        <v>-611696</v>
      </c>
    </row>
    <row r="63" spans="1:6" ht="15" x14ac:dyDescent="0.25">
      <c r="A63" s="3" t="s">
        <v>47</v>
      </c>
      <c r="D63" s="4">
        <f>E23</f>
        <v>608118.11</v>
      </c>
    </row>
    <row r="64" spans="1:6" ht="15" x14ac:dyDescent="0.25">
      <c r="A64" s="3" t="s">
        <v>42</v>
      </c>
      <c r="D64" s="7">
        <f>D55</f>
        <v>726</v>
      </c>
    </row>
    <row r="65" spans="1:7" ht="15" x14ac:dyDescent="0.25">
      <c r="A65" s="3" t="s">
        <v>48</v>
      </c>
      <c r="D65" s="9">
        <f>D57</f>
        <v>293</v>
      </c>
    </row>
    <row r="66" spans="1:7" ht="15" x14ac:dyDescent="0.25">
      <c r="D66" s="4">
        <f>SUM(D63:D65)</f>
        <v>609137.11</v>
      </c>
      <c r="F66" s="11" t="s">
        <v>50</v>
      </c>
    </row>
    <row r="67" spans="1:7" ht="15" x14ac:dyDescent="0.25">
      <c r="A67" s="3" t="str">
        <f>A58</f>
        <v>Total costs for Central Coast Property</v>
      </c>
      <c r="D67" s="9">
        <f>D58</f>
        <v>738304</v>
      </c>
      <c r="E67" s="13">
        <v>740863</v>
      </c>
      <c r="F67" s="14">
        <f>E67-D67</f>
        <v>2559</v>
      </c>
      <c r="G67" s="2" t="s">
        <v>51</v>
      </c>
    </row>
    <row r="68" spans="1:7" x14ac:dyDescent="0.2">
      <c r="D68" s="4">
        <f>D66+D67</f>
        <v>1347441.1099999999</v>
      </c>
      <c r="E68" s="4">
        <f>E67+D66</f>
        <v>1350000.1099999999</v>
      </c>
    </row>
    <row r="72" spans="1:7" ht="45" x14ac:dyDescent="0.25">
      <c r="D72" s="3" t="s">
        <v>53</v>
      </c>
      <c r="E72" s="16" t="s">
        <v>54</v>
      </c>
      <c r="F72" s="16" t="s">
        <v>56</v>
      </c>
    </row>
    <row r="73" spans="1:7" ht="15" x14ac:dyDescent="0.25">
      <c r="A73" s="3" t="s">
        <v>52</v>
      </c>
      <c r="D73" s="5">
        <v>1890000</v>
      </c>
      <c r="E73" s="5">
        <v>2250000</v>
      </c>
      <c r="F73" s="5">
        <f>E73-D73</f>
        <v>360000</v>
      </c>
      <c r="G73" s="15">
        <f>F73/D73</f>
        <v>0.19047619047619047</v>
      </c>
    </row>
    <row r="74" spans="1:7" ht="15" x14ac:dyDescent="0.25">
      <c r="A74" s="3" t="s">
        <v>55</v>
      </c>
      <c r="D74" s="6">
        <v>710000</v>
      </c>
      <c r="E74" s="6">
        <f>(D74*G74)+D74</f>
        <v>816500</v>
      </c>
      <c r="F74" s="5">
        <f>E74-D74</f>
        <v>106500</v>
      </c>
      <c r="G74" s="17">
        <v>0.15</v>
      </c>
    </row>
    <row r="75" spans="1:7" x14ac:dyDescent="0.2">
      <c r="D75" s="5">
        <f>D73+D74</f>
        <v>2600000</v>
      </c>
      <c r="E75" s="5">
        <f>E73+E74</f>
        <v>3066500</v>
      </c>
    </row>
    <row r="77" spans="1:7" ht="15" x14ac:dyDescent="0.25">
      <c r="A77" s="3" t="s">
        <v>57</v>
      </c>
      <c r="E77" s="5">
        <f>E73</f>
        <v>2250000</v>
      </c>
    </row>
    <row r="78" spans="1:7" ht="15" x14ac:dyDescent="0.25">
      <c r="A78" s="3" t="s">
        <v>58</v>
      </c>
      <c r="E78" s="13">
        <f>E68</f>
        <v>1350000.1099999999</v>
      </c>
    </row>
    <row r="79" spans="1:7" ht="15" x14ac:dyDescent="0.25">
      <c r="A79" s="3" t="s">
        <v>59</v>
      </c>
      <c r="E79" s="5">
        <f>E77-E78</f>
        <v>899999.89000000013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Nectar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2021-03-09T00:53:34Z</dcterms:created>
  <dcterms:modified xsi:type="dcterms:W3CDTF">2021-03-09T02:28:53Z</dcterms:modified>
</cp:coreProperties>
</file>