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Rides_Stuff\FranceCycleTour\2019\"/>
    </mc:Choice>
  </mc:AlternateContent>
  <bookViews>
    <workbookView xWindow="0" yWindow="0" windowWidth="21570" windowHeight="7875" activeTab="4"/>
  </bookViews>
  <sheets>
    <sheet name="PhilJohnstonEmirates" sheetId="1" r:id="rId1"/>
    <sheet name="JeanEtienneFlights" sheetId="4" r:id="rId2"/>
    <sheet name="From1stBCto2ndBC_8thSept" sheetId="5" r:id="rId3"/>
    <sheet name="From2ndBCtoLyonSat14thSept" sheetId="6" r:id="rId4"/>
    <sheet name="BaseCampCosts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7" l="1"/>
  <c r="I6" i="7"/>
  <c r="I4" i="7"/>
  <c r="I2" i="7"/>
  <c r="H6" i="7"/>
  <c r="G6" i="7"/>
  <c r="F6" i="7"/>
  <c r="H4" i="7"/>
  <c r="H2" i="7"/>
  <c r="G4" i="7"/>
  <c r="G2" i="7"/>
  <c r="C19" i="4" l="1"/>
  <c r="C16" i="4"/>
  <c r="B16" i="4"/>
  <c r="E19" i="4"/>
  <c r="E16" i="4"/>
  <c r="B19" i="4"/>
  <c r="E43" i="4"/>
  <c r="C43" i="4"/>
  <c r="E40" i="4"/>
  <c r="C40" i="4"/>
  <c r="B40" i="4"/>
  <c r="B43" i="4" s="1"/>
  <c r="E23" i="1"/>
  <c r="C23" i="1"/>
  <c r="C22" i="1"/>
  <c r="C19" i="1"/>
  <c r="B23" i="1"/>
  <c r="B22" i="1"/>
  <c r="E20" i="1"/>
  <c r="D21" i="6" l="1"/>
  <c r="D22" i="6"/>
  <c r="D20" i="6"/>
  <c r="D19" i="6"/>
  <c r="D18" i="6"/>
  <c r="B17" i="6"/>
  <c r="C16" i="6"/>
  <c r="D8" i="6"/>
  <c r="D7" i="6"/>
  <c r="D6" i="6"/>
  <c r="D20" i="5"/>
  <c r="D19" i="5"/>
  <c r="D21" i="5"/>
  <c r="D22" i="5"/>
  <c r="C16" i="5"/>
  <c r="B17" i="5"/>
  <c r="D8" i="5"/>
  <c r="D7" i="5"/>
  <c r="D6" i="5"/>
  <c r="B14" i="1" l="1"/>
  <c r="C14" i="1" l="1"/>
  <c r="B19" i="1"/>
  <c r="B15" i="1"/>
  <c r="B5" i="1"/>
  <c r="C20" i="1" l="1"/>
  <c r="B20" i="1"/>
  <c r="B28" i="1"/>
  <c r="C15" i="1"/>
  <c r="C13" i="1"/>
  <c r="C12" i="1"/>
  <c r="B24" i="4" l="1"/>
  <c r="B26" i="4" s="1"/>
  <c r="C23" i="4"/>
  <c r="B11" i="4"/>
  <c r="B5" i="4"/>
  <c r="C5" i="4" s="1"/>
  <c r="C4" i="4"/>
  <c r="B7" i="4" l="1"/>
  <c r="C7" i="4" s="1"/>
  <c r="C18" i="4"/>
  <c r="C15" i="4"/>
  <c r="B15" i="4"/>
  <c r="B18" i="4" s="1"/>
  <c r="C24" i="4"/>
  <c r="C11" i="4"/>
  <c r="C26" i="4"/>
  <c r="B27" i="4"/>
  <c r="B29" i="4" s="1"/>
  <c r="B8" i="4"/>
  <c r="C27" i="4" l="1"/>
  <c r="C8" i="4"/>
  <c r="B10" i="4"/>
  <c r="C10" i="4" s="1"/>
  <c r="B30" i="4" l="1"/>
  <c r="C29" i="4"/>
  <c r="B30" i="1"/>
  <c r="B31" i="1" s="1"/>
  <c r="B35" i="1" s="1"/>
  <c r="C27" i="1"/>
  <c r="C4" i="1"/>
  <c r="B7" i="1" l="1"/>
  <c r="B8" i="1" s="1"/>
  <c r="F14" i="1" s="1"/>
  <c r="B34" i="4"/>
  <c r="C30" i="4"/>
  <c r="C28" i="1"/>
  <c r="C31" i="1"/>
  <c r="C30" i="1"/>
  <c r="C5" i="1"/>
  <c r="C42" i="4" l="1"/>
  <c r="C39" i="4"/>
  <c r="B39" i="4"/>
  <c r="B42" i="4" s="1"/>
  <c r="C7" i="1"/>
  <c r="C8" i="1"/>
</calcChain>
</file>

<file path=xl/sharedStrings.xml><?xml version="1.0" encoding="utf-8"?>
<sst xmlns="http://schemas.openxmlformats.org/spreadsheetml/2006/main" count="150" uniqueCount="104">
  <si>
    <t>Depart Sydney</t>
  </si>
  <si>
    <t>Arrive Lyon</t>
  </si>
  <si>
    <t>Arrive Singapore</t>
  </si>
  <si>
    <t>Depart Singapore</t>
  </si>
  <si>
    <t>Depart Lyon</t>
  </si>
  <si>
    <t>1hr 40min</t>
  </si>
  <si>
    <t>Connect time</t>
  </si>
  <si>
    <t>1hr 35min</t>
  </si>
  <si>
    <t>Times</t>
  </si>
  <si>
    <t>Total flight time</t>
  </si>
  <si>
    <t>Total time</t>
  </si>
  <si>
    <t>1hr 45 min</t>
  </si>
  <si>
    <t>1hr 40 min</t>
  </si>
  <si>
    <t>Arrive Sydney</t>
  </si>
  <si>
    <t>5:10am</t>
  </si>
  <si>
    <t>22hr 35min</t>
  </si>
  <si>
    <t>26hr 0 min</t>
  </si>
  <si>
    <t>Total days absent</t>
  </si>
  <si>
    <t>15 cycling days (max)</t>
  </si>
  <si>
    <t>3:00pm</t>
  </si>
  <si>
    <t>9:20pm</t>
  </si>
  <si>
    <t>Arrive St Petersburg Pulkovo</t>
  </si>
  <si>
    <t>8hr 20min</t>
  </si>
  <si>
    <t>2hr 50 min</t>
  </si>
  <si>
    <t>Arrive Munich</t>
  </si>
  <si>
    <t>11:25pm</t>
  </si>
  <si>
    <t>5:50am</t>
  </si>
  <si>
    <t>12hr 25min</t>
  </si>
  <si>
    <t>12hr 10min</t>
  </si>
  <si>
    <t>Jean Etienne flights on Singapore Air and Lufthansa</t>
  </si>
  <si>
    <t>Depart Munich</t>
  </si>
  <si>
    <t>8:55am</t>
  </si>
  <si>
    <t>7:35am</t>
  </si>
  <si>
    <t>7:55pm</t>
  </si>
  <si>
    <t>9:10pm</t>
  </si>
  <si>
    <t>45 min</t>
  </si>
  <si>
    <t>9:55pm</t>
  </si>
  <si>
    <t>4:05pm</t>
  </si>
  <si>
    <t>7:30pm</t>
  </si>
  <si>
    <t>7hr 40min</t>
  </si>
  <si>
    <t>26hrs 35min</t>
  </si>
  <si>
    <t>22hrs 20min</t>
  </si>
  <si>
    <t xml:space="preserve"> </t>
  </si>
  <si>
    <t>6 nights in Bourg d'Oisans and 5 nights in St Jean de Maurienne</t>
  </si>
  <si>
    <t>Arrive DX Dubai</t>
  </si>
  <si>
    <t>Emirates</t>
  </si>
  <si>
    <t>14 hr 10 min</t>
  </si>
  <si>
    <t>Depart DX Dubai</t>
  </si>
  <si>
    <t>1 hr 35 min</t>
  </si>
  <si>
    <t>21 hr 50 min</t>
  </si>
  <si>
    <t>6 hr 05 min</t>
  </si>
  <si>
    <t>20 hr 15 min</t>
  </si>
  <si>
    <t>Total journey time</t>
  </si>
  <si>
    <t>Depart St Petersburg Pulkovo</t>
  </si>
  <si>
    <t>Iberia</t>
  </si>
  <si>
    <t>1 hr 25 min</t>
  </si>
  <si>
    <t>6hr 20min</t>
  </si>
  <si>
    <t>4 hr 00 min</t>
  </si>
  <si>
    <t>Depart Dubai</t>
  </si>
  <si>
    <t>Arrive DXB Dubai</t>
  </si>
  <si>
    <t>Depart LYS Lyon</t>
  </si>
  <si>
    <t>13hr 50min</t>
  </si>
  <si>
    <t>Arrive SYD Sydney</t>
  </si>
  <si>
    <t>24 hr 10 min</t>
  </si>
  <si>
    <t>20 hr 10min</t>
  </si>
  <si>
    <t>Max. France cycling days</t>
  </si>
  <si>
    <t>29 days from departure in Sydney to arrive back in Sydney</t>
  </si>
  <si>
    <t>Arrive Moscow</t>
  </si>
  <si>
    <t>Depart Moscow</t>
  </si>
  <si>
    <t>3 hr 00 min</t>
  </si>
  <si>
    <t>4 hr 25 min</t>
  </si>
  <si>
    <t>5 hr 50 min</t>
  </si>
  <si>
    <t>Bourg d'Oisans</t>
  </si>
  <si>
    <t xml:space="preserve">Arrives </t>
  </si>
  <si>
    <t>Grenoble</t>
  </si>
  <si>
    <t>Bus Departs</t>
  </si>
  <si>
    <t>Trip</t>
  </si>
  <si>
    <t>Time</t>
  </si>
  <si>
    <t>Train departs</t>
  </si>
  <si>
    <t xml:space="preserve">St Jean de </t>
  </si>
  <si>
    <t>Maurienne</t>
  </si>
  <si>
    <t>Sunday 8th Sept</t>
  </si>
  <si>
    <t>https://www.raileurope.com.au/spip.php?page=sales&amp;re_domain=ptp&amp;re_oper=results&amp;step=results</t>
  </si>
  <si>
    <t>https://www.eurail.com/en/plan-your-trip/eurail-timetable</t>
  </si>
  <si>
    <t>https://www.itinisere.fr/en/route-schedules/6/RouteSchedules/bourg-doisans-vizille-grenoble/149/grenoble-vizille/1</t>
  </si>
  <si>
    <t>Saturday 14th Sept</t>
  </si>
  <si>
    <t>Train Departs</t>
  </si>
  <si>
    <t>Lyon</t>
  </si>
  <si>
    <t xml:space="preserve">https://www.trainline.eu/search/st-jean-de-maurienne-arvan/grenoble/2018-09-14-10:00 </t>
  </si>
  <si>
    <t>Lyon station</t>
  </si>
  <si>
    <t>Grenoble station</t>
  </si>
  <si>
    <t>Grenoble bus</t>
  </si>
  <si>
    <t>or 10:14 AM</t>
  </si>
  <si>
    <t>or 12:05 PM</t>
  </si>
  <si>
    <t>or 4:30pm</t>
  </si>
  <si>
    <t>or 1:14PM</t>
  </si>
  <si>
    <t>1st Base Camp</t>
  </si>
  <si>
    <t>Le Colporteur</t>
  </si>
  <si>
    <t>2nd Base Camp</t>
  </si>
  <si>
    <t>Grand Cols St Jean</t>
  </si>
  <si>
    <t>Total</t>
  </si>
  <si>
    <t>Per head</t>
  </si>
  <si>
    <t>Jean/Denise</t>
  </si>
  <si>
    <t>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</si>
</sst>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3" formatCode="_(* #,##0.00_);_(* \(#,##0.00\);_(* &quot;-&quot;??_);_(@_)"/>
    <numFmt numFmtId="164" formatCode="[$-409]h:mm\ AM/PM;@"/>
    <numFmt numFmtId="165" formatCode="h:mm;@"/>
    <numFmt numFmtId="166" formatCode="&quot;$&quot;#,##0"/>
    <numFmt numFmtId="167" formatCode="&quot;$&quot;#,##0.00"/>
  </numFmts>
  <fonts count="12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"/>
      <family val="2"/>
    </font>
    <font>
      <b/>
      <sz val="14"/>
      <color rgb="FF0033CC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5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5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6" fontId="0" fillId="0" borderId="0" xfId="0" applyNumberForma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5" fontId="6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18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9" fillId="0" borderId="0" xfId="1"/>
    <xf numFmtId="18" fontId="0" fillId="0" borderId="0" xfId="0" applyNumberFormat="1" applyFont="1"/>
    <xf numFmtId="18" fontId="9" fillId="0" borderId="0" xfId="1" applyNumberFormat="1" applyAlignment="1">
      <alignment horizontal="left"/>
    </xf>
    <xf numFmtId="0" fontId="10" fillId="0" borderId="0" xfId="1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0" fillId="3" borderId="0" xfId="0" applyFill="1"/>
    <xf numFmtId="167" fontId="0" fillId="0" borderId="0" xfId="0" applyNumberFormat="1"/>
    <xf numFmtId="167" fontId="0" fillId="0" borderId="0" xfId="2" applyNumberFormat="1" applyFont="1"/>
    <xf numFmtId="167" fontId="6" fillId="0" borderId="0" xfId="0" applyNumberFormat="1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inisere.fr/en/route-schedules/6/RouteSchedules/bourg-doisans-vizille-grenoble/149/bourg-doisans-le/2" TargetMode="External"/><Relationship Id="rId2" Type="http://schemas.openxmlformats.org/officeDocument/2006/relationships/hyperlink" Target="https://www.trainline.eu/" TargetMode="External"/><Relationship Id="rId1" Type="http://schemas.openxmlformats.org/officeDocument/2006/relationships/hyperlink" Target="https://www.trainline.e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tinisere.fr/en/route-schedules/6/RouteSchedules/bourg-doisans-vizille-grenoble/149/bourg-doisans-le/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tinisere.fr/en/route-schedules/6/RouteSchedules/bourg-doisans-vizille-grenoble/149/bourg-doisans-le/2" TargetMode="External"/><Relationship Id="rId3" Type="http://schemas.openxmlformats.org/officeDocument/2006/relationships/hyperlink" Target="https://www.itinisere.fr/en/route-schedules/6/RouteSchedules/bourg-doisans-vizille-grenoble/149/bourg-doisans-le/2" TargetMode="External"/><Relationship Id="rId7" Type="http://schemas.openxmlformats.org/officeDocument/2006/relationships/hyperlink" Target="https://www.itinisere.fr/en/route-schedules/6/RouteSchedules/bourg-doisans-vizille-grenoble/149/bourg-doisans-le/2" TargetMode="External"/><Relationship Id="rId2" Type="http://schemas.openxmlformats.org/officeDocument/2006/relationships/hyperlink" Target="https://www.trainline.eu/" TargetMode="External"/><Relationship Id="rId1" Type="http://schemas.openxmlformats.org/officeDocument/2006/relationships/hyperlink" Target="https://www.trainline.eu/" TargetMode="External"/><Relationship Id="rId6" Type="http://schemas.openxmlformats.org/officeDocument/2006/relationships/hyperlink" Target="https://www.trainline.eu/" TargetMode="External"/><Relationship Id="rId5" Type="http://schemas.openxmlformats.org/officeDocument/2006/relationships/hyperlink" Target="https://www.trainline.eu/" TargetMode="External"/><Relationship Id="rId4" Type="http://schemas.openxmlformats.org/officeDocument/2006/relationships/hyperlink" Target="https://www.itinisere.fr/en/route-schedules/6/RouteSchedules/bourg-doisans-vizille-grenoble/149/bourg-doisans-le/2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inisere.fr/en/route-schedules/6/RouteSchedules/bourg-doisans-vizille-grenoble/149/grenoble-vizille/1" TargetMode="External"/><Relationship Id="rId2" Type="http://schemas.openxmlformats.org/officeDocument/2006/relationships/hyperlink" Target="https://www.eurail.com/en/plan-your-trip/eurail-timetable" TargetMode="External"/><Relationship Id="rId1" Type="http://schemas.openxmlformats.org/officeDocument/2006/relationships/hyperlink" Target="https://www.raileurope.com.au/spip.php?page=sales&amp;re_domain=ptp&amp;re_oper=results&amp;step=result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inline.eu/search/st-jean-de-maurienne-arvan/grenoble/2018-09-14-10:00" TargetMode="External"/><Relationship Id="rId2" Type="http://schemas.openxmlformats.org/officeDocument/2006/relationships/hyperlink" Target="https://www.eurail.com/en/plan-your-trip/eurail-timetable" TargetMode="External"/><Relationship Id="rId1" Type="http://schemas.openxmlformats.org/officeDocument/2006/relationships/hyperlink" Target="https://www.raileurope.com.au/spip.php?page=sales&amp;re_domain=ptp&amp;re_oper=results&amp;step=result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6" sqref="K16"/>
    </sheetView>
  </sheetViews>
  <sheetFormatPr defaultRowHeight="14.25" x14ac:dyDescent="0.2"/>
  <cols>
    <col min="1" max="1" width="26.5" customWidth="1"/>
    <col min="2" max="2" width="10.5" bestFit="1" customWidth="1"/>
    <col min="3" max="3" width="11.25" style="1" customWidth="1"/>
    <col min="4" max="4" width="10.25" style="1" customWidth="1"/>
    <col min="5" max="5" width="13.375" style="1" customWidth="1"/>
    <col min="6" max="6" width="8.125" style="1" customWidth="1"/>
  </cols>
  <sheetData>
    <row r="1" spans="1:11" ht="20.25" x14ac:dyDescent="0.3">
      <c r="A1" s="12" t="s">
        <v>66</v>
      </c>
      <c r="I1" s="13" t="s">
        <v>42</v>
      </c>
      <c r="K1" s="14" t="s">
        <v>42</v>
      </c>
    </row>
    <row r="2" spans="1:11" ht="18" x14ac:dyDescent="0.25">
      <c r="A2" s="9" t="s">
        <v>18</v>
      </c>
      <c r="K2" s="24" t="s">
        <v>42</v>
      </c>
    </row>
    <row r="3" spans="1:11" x14ac:dyDescent="0.2">
      <c r="E3" s="2" t="s">
        <v>8</v>
      </c>
      <c r="F3" s="2"/>
    </row>
    <row r="4" spans="1:11" ht="15.75" x14ac:dyDescent="0.25">
      <c r="A4" s="3" t="s">
        <v>0</v>
      </c>
      <c r="B4" s="4">
        <v>43704</v>
      </c>
      <c r="C4" s="5" t="str">
        <f>TEXT(B4,"dddd")</f>
        <v>Tuesday</v>
      </c>
      <c r="D4" s="15">
        <v>0.25</v>
      </c>
      <c r="E4" s="16" t="s">
        <v>46</v>
      </c>
      <c r="F4" s="16"/>
      <c r="G4" s="13" t="s">
        <v>45</v>
      </c>
    </row>
    <row r="5" spans="1:11" ht="15" x14ac:dyDescent="0.2">
      <c r="A5" s="3" t="s">
        <v>44</v>
      </c>
      <c r="B5" s="4">
        <f>B4</f>
        <v>43704</v>
      </c>
      <c r="C5" s="5" t="str">
        <f>TEXT(B5,"dddd")</f>
        <v>Tuesday</v>
      </c>
      <c r="D5" s="15">
        <v>0.59027777777777779</v>
      </c>
      <c r="E5" s="5"/>
      <c r="F5" s="5"/>
    </row>
    <row r="6" spans="1:11" ht="15.75" x14ac:dyDescent="0.25">
      <c r="A6" s="6" t="s">
        <v>6</v>
      </c>
      <c r="B6" s="7"/>
      <c r="C6" s="8"/>
      <c r="D6" s="8"/>
      <c r="E6" s="19" t="s">
        <v>48</v>
      </c>
      <c r="F6" s="5"/>
    </row>
    <row r="7" spans="1:11" ht="15.75" x14ac:dyDescent="0.25">
      <c r="A7" s="3" t="s">
        <v>47</v>
      </c>
      <c r="B7" s="4">
        <f>B5</f>
        <v>43704</v>
      </c>
      <c r="C7" s="5" t="str">
        <f>TEXT(B7,"dddd")</f>
        <v>Tuesday</v>
      </c>
      <c r="D7" s="17">
        <v>0.65625</v>
      </c>
      <c r="E7" s="16" t="s">
        <v>50</v>
      </c>
      <c r="F7" s="5"/>
      <c r="G7" s="13" t="s">
        <v>45</v>
      </c>
    </row>
    <row r="8" spans="1:11" ht="15" x14ac:dyDescent="0.2">
      <c r="A8" s="3" t="s">
        <v>21</v>
      </c>
      <c r="B8" s="4">
        <f>B7</f>
        <v>43704</v>
      </c>
      <c r="C8" s="5" t="str">
        <f>TEXT(B8,"dddd")</f>
        <v>Tuesday</v>
      </c>
      <c r="D8" s="17">
        <v>0.86805555555555547</v>
      </c>
      <c r="E8" s="5"/>
      <c r="F8" s="5"/>
    </row>
    <row r="9" spans="1:11" ht="15.75" x14ac:dyDescent="0.25">
      <c r="A9" s="6" t="s">
        <v>9</v>
      </c>
      <c r="B9" s="6"/>
      <c r="C9" s="8"/>
      <c r="D9" s="8"/>
      <c r="E9" s="16" t="s">
        <v>51</v>
      </c>
      <c r="F9" s="16"/>
    </row>
    <row r="10" spans="1:11" ht="15.75" x14ac:dyDescent="0.25">
      <c r="A10" s="6" t="s">
        <v>52</v>
      </c>
      <c r="B10" s="6"/>
      <c r="C10" s="8"/>
      <c r="D10" s="8"/>
      <c r="E10" s="16" t="s">
        <v>49</v>
      </c>
      <c r="F10" s="18"/>
    </row>
    <row r="11" spans="1:11" ht="15" x14ac:dyDescent="0.2">
      <c r="A11" s="3"/>
      <c r="B11" s="3"/>
      <c r="C11" s="5"/>
      <c r="D11" s="5"/>
      <c r="E11" s="5"/>
      <c r="F11" s="5"/>
    </row>
    <row r="12" spans="1:11" ht="15.75" hidden="1" x14ac:dyDescent="0.25">
      <c r="A12" s="3" t="s">
        <v>53</v>
      </c>
      <c r="B12" s="4">
        <v>43709</v>
      </c>
      <c r="C12" s="5" t="str">
        <f>TEXT(B12,"dddd")</f>
        <v>Sunday</v>
      </c>
      <c r="D12" s="15">
        <v>0.20833333333333334</v>
      </c>
      <c r="E12" s="16" t="s">
        <v>55</v>
      </c>
      <c r="F12" s="5"/>
      <c r="G12" s="13" t="s">
        <v>54</v>
      </c>
    </row>
    <row r="13" spans="1:11" ht="15" hidden="1" x14ac:dyDescent="0.2">
      <c r="A13" s="3" t="s">
        <v>67</v>
      </c>
      <c r="B13" s="4">
        <v>43709</v>
      </c>
      <c r="C13" s="5" t="str">
        <f>TEXT(B13,"dddd")</f>
        <v>Sunday</v>
      </c>
      <c r="D13" s="15">
        <v>0.2673611111111111</v>
      </c>
      <c r="E13" s="5"/>
      <c r="F13" s="5"/>
    </row>
    <row r="14" spans="1:11" ht="15.75" x14ac:dyDescent="0.25">
      <c r="A14" s="3" t="s">
        <v>68</v>
      </c>
      <c r="B14" s="4">
        <f>B12+2</f>
        <v>43711</v>
      </c>
      <c r="C14" s="5" t="str">
        <f>TEXT(B14,"dddd")</f>
        <v>Tuesday</v>
      </c>
      <c r="D14" s="15">
        <v>0.36458333333333331</v>
      </c>
      <c r="E14" s="16" t="s">
        <v>69</v>
      </c>
      <c r="F14" s="5">
        <f>B14-B8</f>
        <v>7</v>
      </c>
      <c r="G14" s="13" t="s">
        <v>54</v>
      </c>
    </row>
    <row r="15" spans="1:11" ht="15" x14ac:dyDescent="0.2">
      <c r="A15" s="3" t="s">
        <v>1</v>
      </c>
      <c r="B15" s="4">
        <f>B14</f>
        <v>43711</v>
      </c>
      <c r="C15" s="5" t="str">
        <f>TEXT(B15,"dddd")</f>
        <v>Tuesday</v>
      </c>
      <c r="D15" s="15">
        <v>0.48958333333333331</v>
      </c>
      <c r="E15" s="5"/>
      <c r="F15" s="5"/>
    </row>
    <row r="16" spans="1:11" ht="15.75" x14ac:dyDescent="0.25">
      <c r="A16" s="6" t="s">
        <v>9</v>
      </c>
      <c r="B16" s="6"/>
      <c r="C16" s="8"/>
      <c r="D16" s="8"/>
      <c r="E16" s="16" t="s">
        <v>70</v>
      </c>
      <c r="F16" s="5"/>
    </row>
    <row r="17" spans="1:8" ht="15.75" x14ac:dyDescent="0.25">
      <c r="A17" s="6" t="s">
        <v>52</v>
      </c>
      <c r="B17" s="6"/>
      <c r="C17" s="8"/>
      <c r="D17" s="8"/>
      <c r="E17" s="16" t="s">
        <v>71</v>
      </c>
      <c r="F17" s="8"/>
    </row>
    <row r="18" spans="1:8" ht="15.75" x14ac:dyDescent="0.25">
      <c r="A18" s="6"/>
      <c r="B18" s="6"/>
      <c r="C18" s="8"/>
      <c r="D18" s="8"/>
      <c r="E18" s="16"/>
      <c r="F18" s="8"/>
    </row>
    <row r="19" spans="1:8" ht="15.75" x14ac:dyDescent="0.25">
      <c r="A19" s="32" t="s">
        <v>89</v>
      </c>
      <c r="B19" s="4">
        <f>B14</f>
        <v>43711</v>
      </c>
      <c r="C19" s="5" t="str">
        <f>TEXT(B14,"dddd")</f>
        <v>Tuesday</v>
      </c>
      <c r="D19" s="17">
        <v>0.52500000000000002</v>
      </c>
      <c r="E19" s="16"/>
      <c r="F19" s="5" t="s">
        <v>95</v>
      </c>
    </row>
    <row r="20" spans="1:8" ht="15.75" x14ac:dyDescent="0.25">
      <c r="A20" s="32" t="s">
        <v>90</v>
      </c>
      <c r="B20" s="4">
        <f>B15</f>
        <v>43711</v>
      </c>
      <c r="C20" s="5" t="str">
        <f>TEXT(B15,"dddd")</f>
        <v>Tuesday</v>
      </c>
      <c r="D20" s="17">
        <v>0.60416666666666663</v>
      </c>
      <c r="E20" s="16">
        <f>D20-D19</f>
        <v>7.9166666666666607E-2</v>
      </c>
      <c r="F20" s="8"/>
    </row>
    <row r="21" spans="1:8" ht="15.75" x14ac:dyDescent="0.25">
      <c r="A21" s="6"/>
      <c r="B21" s="6"/>
      <c r="C21" s="8"/>
      <c r="D21" s="8"/>
      <c r="E21" s="16"/>
      <c r="F21" s="8"/>
    </row>
    <row r="22" spans="1:8" ht="15.75" x14ac:dyDescent="0.25">
      <c r="A22" s="32" t="s">
        <v>91</v>
      </c>
      <c r="B22" s="4">
        <f>B19</f>
        <v>43711</v>
      </c>
      <c r="C22" s="5" t="str">
        <f>TEXT(B14,"dddd")</f>
        <v>Tuesday</v>
      </c>
      <c r="D22" s="17">
        <v>0.60763888888888895</v>
      </c>
      <c r="E22" s="16"/>
      <c r="F22" s="5" t="s">
        <v>94</v>
      </c>
    </row>
    <row r="23" spans="1:8" ht="15.75" x14ac:dyDescent="0.25">
      <c r="A23" s="32" t="s">
        <v>72</v>
      </c>
      <c r="B23" s="4">
        <f>B20</f>
        <v>43711</v>
      </c>
      <c r="C23" s="5" t="str">
        <f>TEXT(B15,"dddd")</f>
        <v>Tuesday</v>
      </c>
      <c r="D23" s="17">
        <v>0.66666666666666663</v>
      </c>
      <c r="E23" s="16">
        <f>D23-D22</f>
        <v>5.9027777777777679E-2</v>
      </c>
      <c r="F23" s="8"/>
    </row>
    <row r="24" spans="1:8" ht="15.75" x14ac:dyDescent="0.25">
      <c r="A24" s="6"/>
      <c r="B24" s="6"/>
      <c r="C24" s="8"/>
      <c r="D24" s="8"/>
      <c r="E24" s="16"/>
      <c r="F24" s="8"/>
    </row>
    <row r="25" spans="1:8" ht="8.25" customHeight="1" x14ac:dyDescent="0.25">
      <c r="A25" s="33"/>
      <c r="B25" s="33"/>
      <c r="C25" s="34"/>
      <c r="D25" s="34"/>
      <c r="E25" s="35"/>
      <c r="F25" s="34"/>
      <c r="G25" s="36"/>
      <c r="H25" s="36"/>
    </row>
    <row r="26" spans="1:8" ht="15.75" x14ac:dyDescent="0.25">
      <c r="A26" s="37"/>
      <c r="B26" s="37"/>
      <c r="C26" s="38"/>
      <c r="D26" s="38"/>
      <c r="E26" s="39"/>
      <c r="F26" s="38"/>
      <c r="G26" s="40"/>
      <c r="H26" s="40"/>
    </row>
    <row r="27" spans="1:8" ht="15.75" x14ac:dyDescent="0.25">
      <c r="A27" s="3" t="s">
        <v>60</v>
      </c>
      <c r="B27" s="4">
        <v>43730</v>
      </c>
      <c r="C27" s="5" t="str">
        <f>TEXT(B27,"dddd")</f>
        <v>Sunday</v>
      </c>
      <c r="D27" s="17">
        <v>0.91319444444444453</v>
      </c>
      <c r="E27" s="5" t="s">
        <v>56</v>
      </c>
      <c r="F27" s="5"/>
      <c r="G27" s="13" t="s">
        <v>45</v>
      </c>
    </row>
    <row r="28" spans="1:8" ht="15" x14ac:dyDescent="0.2">
      <c r="A28" s="3" t="s">
        <v>59</v>
      </c>
      <c r="B28" s="4">
        <f>B27+1</f>
        <v>43731</v>
      </c>
      <c r="C28" s="5" t="str">
        <f>TEXT(B28,"dddd")</f>
        <v>Monday</v>
      </c>
      <c r="D28" s="17">
        <v>0.26041666666666669</v>
      </c>
      <c r="E28" s="5"/>
      <c r="F28" s="5"/>
    </row>
    <row r="29" spans="1:8" ht="15.75" x14ac:dyDescent="0.25">
      <c r="A29" s="6" t="s">
        <v>6</v>
      </c>
      <c r="B29" s="7"/>
      <c r="C29" s="8"/>
      <c r="D29" s="8"/>
      <c r="E29" s="8" t="s">
        <v>57</v>
      </c>
      <c r="F29" s="8"/>
    </row>
    <row r="30" spans="1:8" ht="15.75" x14ac:dyDescent="0.25">
      <c r="A30" s="3" t="s">
        <v>58</v>
      </c>
      <c r="B30" s="4">
        <f>B28</f>
        <v>43731</v>
      </c>
      <c r="C30" s="5" t="str">
        <f>TEXT(B30,"dddd")</f>
        <v>Monday</v>
      </c>
      <c r="D30" s="17">
        <v>0.42708333333333331</v>
      </c>
      <c r="E30" s="5" t="s">
        <v>61</v>
      </c>
      <c r="F30" s="5"/>
      <c r="G30" s="13" t="s">
        <v>45</v>
      </c>
    </row>
    <row r="31" spans="1:8" ht="15" x14ac:dyDescent="0.2">
      <c r="A31" s="3" t="s">
        <v>62</v>
      </c>
      <c r="B31" s="4">
        <f>B30+1</f>
        <v>43732</v>
      </c>
      <c r="C31" s="5" t="str">
        <f>TEXT(B31,"dddd")</f>
        <v>Tuesday</v>
      </c>
      <c r="D31" s="17">
        <v>0.25347222222222221</v>
      </c>
      <c r="E31" s="5"/>
      <c r="F31" s="5"/>
    </row>
    <row r="32" spans="1:8" ht="15.75" x14ac:dyDescent="0.25">
      <c r="A32" s="6" t="s">
        <v>9</v>
      </c>
      <c r="B32" s="6"/>
      <c r="C32" s="8"/>
      <c r="D32" s="8"/>
      <c r="E32" s="8" t="s">
        <v>64</v>
      </c>
      <c r="F32" s="8"/>
    </row>
    <row r="33" spans="1:6" ht="15.75" x14ac:dyDescent="0.25">
      <c r="A33" s="6" t="s">
        <v>10</v>
      </c>
      <c r="B33" s="6"/>
      <c r="C33" s="8"/>
      <c r="D33" s="8"/>
      <c r="E33" s="8" t="s">
        <v>63</v>
      </c>
      <c r="F33" s="8"/>
    </row>
    <row r="34" spans="1:6" ht="15.75" x14ac:dyDescent="0.25">
      <c r="A34" s="6"/>
      <c r="B34" s="6"/>
      <c r="C34" s="8"/>
      <c r="D34" s="8"/>
      <c r="E34" s="8"/>
      <c r="F34" s="8"/>
    </row>
    <row r="35" spans="1:6" ht="15.75" x14ac:dyDescent="0.25">
      <c r="A35" s="6" t="s">
        <v>17</v>
      </c>
      <c r="B35" s="11">
        <f>B31-B4</f>
        <v>28</v>
      </c>
      <c r="C35" s="5"/>
      <c r="D35" s="5"/>
      <c r="E35" s="5"/>
      <c r="F35" s="5"/>
    </row>
    <row r="36" spans="1:6" ht="15.75" x14ac:dyDescent="0.25">
      <c r="A36" s="6" t="s">
        <v>65</v>
      </c>
      <c r="B36" s="10">
        <v>16</v>
      </c>
      <c r="C36" s="5"/>
      <c r="D36" s="5"/>
      <c r="E36" s="5"/>
      <c r="F36" s="5"/>
    </row>
  </sheetData>
  <hyperlinks>
    <hyperlink ref="A19" r:id="rId1"/>
    <hyperlink ref="A20" r:id="rId2"/>
    <hyperlink ref="A22" r:id="rId3"/>
    <hyperlink ref="A23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J22" sqref="J22"/>
    </sheetView>
  </sheetViews>
  <sheetFormatPr defaultRowHeight="14.25" x14ac:dyDescent="0.2"/>
  <cols>
    <col min="1" max="1" width="19.375" customWidth="1"/>
    <col min="2" max="2" width="10.5" bestFit="1" customWidth="1"/>
    <col min="3" max="3" width="11.25" style="1" customWidth="1"/>
    <col min="4" max="4" width="10.25" style="1" customWidth="1"/>
    <col min="5" max="5" width="11.25" style="1" customWidth="1"/>
  </cols>
  <sheetData>
    <row r="1" spans="1:6" ht="18" x14ac:dyDescent="0.25">
      <c r="A1" s="22" t="s">
        <v>29</v>
      </c>
    </row>
    <row r="2" spans="1:6" ht="18" x14ac:dyDescent="0.25">
      <c r="A2" s="9" t="s">
        <v>43</v>
      </c>
    </row>
    <row r="3" spans="1:6" ht="15" x14ac:dyDescent="0.25">
      <c r="A3" s="23" t="s">
        <v>42</v>
      </c>
      <c r="E3" s="2" t="s">
        <v>8</v>
      </c>
    </row>
    <row r="4" spans="1:6" ht="15" x14ac:dyDescent="0.2">
      <c r="A4" s="3" t="s">
        <v>0</v>
      </c>
      <c r="B4" s="4">
        <v>43710</v>
      </c>
      <c r="C4" s="5" t="str">
        <f>TEXT(B4,"dddd")</f>
        <v>Monday</v>
      </c>
      <c r="D4" s="5" t="s">
        <v>19</v>
      </c>
      <c r="E4" s="5" t="s">
        <v>22</v>
      </c>
    </row>
    <row r="5" spans="1:6" ht="15" x14ac:dyDescent="0.2">
      <c r="A5" s="3" t="s">
        <v>2</v>
      </c>
      <c r="B5" s="4">
        <f>B4</f>
        <v>43710</v>
      </c>
      <c r="C5" s="5" t="str">
        <f>TEXT(B5,"dddd")</f>
        <v>Monday</v>
      </c>
      <c r="D5" s="5" t="s">
        <v>20</v>
      </c>
      <c r="E5" s="5"/>
    </row>
    <row r="6" spans="1:6" ht="15.75" x14ac:dyDescent="0.25">
      <c r="A6" s="13" t="s">
        <v>6</v>
      </c>
      <c r="B6" s="7"/>
      <c r="C6" s="8"/>
      <c r="D6" s="8"/>
      <c r="E6" s="20" t="s">
        <v>23</v>
      </c>
    </row>
    <row r="7" spans="1:6" ht="15" x14ac:dyDescent="0.2">
      <c r="A7" s="3" t="s">
        <v>3</v>
      </c>
      <c r="B7" s="4">
        <f>B5</f>
        <v>43710</v>
      </c>
      <c r="C7" s="5" t="str">
        <f>TEXT(B7,"dddd")</f>
        <v>Monday</v>
      </c>
      <c r="D7" s="5" t="s">
        <v>25</v>
      </c>
      <c r="E7" s="5" t="s">
        <v>27</v>
      </c>
    </row>
    <row r="8" spans="1:6" ht="15" x14ac:dyDescent="0.2">
      <c r="A8" s="3" t="s">
        <v>24</v>
      </c>
      <c r="B8" s="4">
        <f>B7+1</f>
        <v>43711</v>
      </c>
      <c r="C8" s="5" t="str">
        <f>TEXT(B8,"dddd")</f>
        <v>Tuesday</v>
      </c>
      <c r="D8" s="5" t="s">
        <v>26</v>
      </c>
      <c r="E8" s="5"/>
    </row>
    <row r="9" spans="1:6" ht="15" x14ac:dyDescent="0.25">
      <c r="A9" s="13" t="s">
        <v>6</v>
      </c>
      <c r="B9" s="21"/>
      <c r="C9" s="20"/>
      <c r="D9" s="20"/>
      <c r="E9" s="20" t="s">
        <v>11</v>
      </c>
    </row>
    <row r="10" spans="1:6" ht="15" x14ac:dyDescent="0.2">
      <c r="A10" s="3" t="s">
        <v>30</v>
      </c>
      <c r="B10" s="4">
        <f>B8</f>
        <v>43711</v>
      </c>
      <c r="C10" s="5" t="str">
        <f>TEXT(B10,"dddd")</f>
        <v>Tuesday</v>
      </c>
      <c r="D10" s="5" t="s">
        <v>32</v>
      </c>
      <c r="E10" s="5" t="s">
        <v>7</v>
      </c>
    </row>
    <row r="11" spans="1:6" ht="15" x14ac:dyDescent="0.2">
      <c r="A11" s="3" t="s">
        <v>1</v>
      </c>
      <c r="B11" s="4">
        <f>B4+1</f>
        <v>43711</v>
      </c>
      <c r="C11" s="5" t="str">
        <f>TEXT(B11,"dddd")</f>
        <v>Tuesday</v>
      </c>
      <c r="D11" s="5" t="s">
        <v>31</v>
      </c>
      <c r="E11" s="5"/>
    </row>
    <row r="12" spans="1:6" ht="15" x14ac:dyDescent="0.25">
      <c r="A12" s="13" t="s">
        <v>9</v>
      </c>
      <c r="B12" s="13"/>
      <c r="C12" s="20"/>
      <c r="D12" s="20"/>
      <c r="E12" s="20" t="s">
        <v>41</v>
      </c>
    </row>
    <row r="13" spans="1:6" ht="15" x14ac:dyDescent="0.25">
      <c r="A13" s="13" t="s">
        <v>10</v>
      </c>
      <c r="B13" s="13"/>
      <c r="C13" s="20"/>
      <c r="D13" s="20"/>
      <c r="E13" s="20" t="s">
        <v>40</v>
      </c>
    </row>
    <row r="14" spans="1:6" ht="15" x14ac:dyDescent="0.2">
      <c r="A14" s="3"/>
      <c r="B14" s="3"/>
      <c r="C14" s="5"/>
      <c r="D14" s="5"/>
      <c r="E14" s="5"/>
    </row>
    <row r="15" spans="1:6" ht="15.75" x14ac:dyDescent="0.25">
      <c r="A15" s="32" t="s">
        <v>89</v>
      </c>
      <c r="B15" s="4">
        <f>B11</f>
        <v>43711</v>
      </c>
      <c r="C15" s="5" t="str">
        <f>TEXT(B11,"dddd")</f>
        <v>Tuesday</v>
      </c>
      <c r="D15" s="17">
        <v>0.38472222222222219</v>
      </c>
      <c r="E15" s="16"/>
      <c r="F15" t="s">
        <v>92</v>
      </c>
    </row>
    <row r="16" spans="1:6" ht="15.75" x14ac:dyDescent="0.25">
      <c r="A16" s="32" t="s">
        <v>90</v>
      </c>
      <c r="B16" s="4">
        <f>B11</f>
        <v>43711</v>
      </c>
      <c r="C16" s="5" t="str">
        <f>TEXT(B16,"dddd")</f>
        <v>Tuesday</v>
      </c>
      <c r="D16" s="17">
        <v>0.44305555555555554</v>
      </c>
      <c r="E16" s="16">
        <f>D16-D15</f>
        <v>5.8333333333333348E-2</v>
      </c>
    </row>
    <row r="17" spans="1:6" ht="15.75" x14ac:dyDescent="0.25">
      <c r="A17" s="6"/>
      <c r="B17" s="6"/>
      <c r="C17" s="8"/>
      <c r="D17" s="8"/>
      <c r="E17" s="16"/>
    </row>
    <row r="18" spans="1:6" ht="15.75" x14ac:dyDescent="0.25">
      <c r="A18" s="32" t="s">
        <v>91</v>
      </c>
      <c r="B18" s="4">
        <f>B15</f>
        <v>43711</v>
      </c>
      <c r="C18" s="5" t="str">
        <f>TEXT(B11,"dddd")</f>
        <v>Tuesday</v>
      </c>
      <c r="D18" s="17">
        <v>0.44791666666666669</v>
      </c>
      <c r="E18" s="16"/>
      <c r="F18" t="s">
        <v>93</v>
      </c>
    </row>
    <row r="19" spans="1:6" ht="15.75" x14ac:dyDescent="0.25">
      <c r="A19" s="32" t="s">
        <v>72</v>
      </c>
      <c r="B19" s="4">
        <f>B16</f>
        <v>43711</v>
      </c>
      <c r="C19" s="5" t="str">
        <f>TEXT(B19,"dddd")</f>
        <v>Tuesday</v>
      </c>
      <c r="D19" s="17">
        <v>0.4909722222222222</v>
      </c>
      <c r="E19" s="16">
        <f>D19-D18</f>
        <v>4.3055555555555514E-2</v>
      </c>
    </row>
    <row r="20" spans="1:6" ht="15.75" x14ac:dyDescent="0.25">
      <c r="A20" s="32"/>
      <c r="B20" s="4"/>
      <c r="C20" s="5"/>
      <c r="D20" s="17"/>
      <c r="E20" s="16"/>
    </row>
    <row r="21" spans="1:6" ht="8.25" customHeight="1" x14ac:dyDescent="0.25">
      <c r="A21" s="33"/>
      <c r="B21" s="33"/>
      <c r="C21" s="34"/>
      <c r="D21" s="34"/>
      <c r="E21" s="35"/>
      <c r="F21" s="34"/>
    </row>
    <row r="22" spans="1:6" ht="15.75" x14ac:dyDescent="0.25">
      <c r="A22" s="3"/>
      <c r="B22" s="3"/>
      <c r="C22" s="5"/>
      <c r="D22" s="5"/>
      <c r="E22" s="8" t="s">
        <v>8</v>
      </c>
    </row>
    <row r="23" spans="1:6" ht="15" x14ac:dyDescent="0.2">
      <c r="A23" s="3" t="s">
        <v>4</v>
      </c>
      <c r="B23" s="4">
        <v>43735</v>
      </c>
      <c r="C23" s="5" t="str">
        <f>TEXT(B23,"dddd")</f>
        <v>Friday</v>
      </c>
      <c r="D23" s="5" t="s">
        <v>33</v>
      </c>
      <c r="E23" s="5" t="s">
        <v>5</v>
      </c>
    </row>
    <row r="24" spans="1:6" ht="15" x14ac:dyDescent="0.2">
      <c r="A24" s="3" t="s">
        <v>24</v>
      </c>
      <c r="B24" s="4">
        <f>B23</f>
        <v>43735</v>
      </c>
      <c r="C24" s="5" t="str">
        <f>TEXT(B24,"dddd")</f>
        <v>Friday</v>
      </c>
      <c r="D24" s="5" t="s">
        <v>34</v>
      </c>
      <c r="E24" s="5"/>
    </row>
    <row r="25" spans="1:6" ht="15" x14ac:dyDescent="0.25">
      <c r="A25" s="13" t="s">
        <v>6</v>
      </c>
      <c r="B25" s="21"/>
      <c r="C25" s="20"/>
      <c r="D25" s="20"/>
      <c r="E25" s="20" t="s">
        <v>35</v>
      </c>
    </row>
    <row r="26" spans="1:6" ht="15" x14ac:dyDescent="0.2">
      <c r="A26" s="3" t="s">
        <v>30</v>
      </c>
      <c r="B26" s="4">
        <f>B24</f>
        <v>43735</v>
      </c>
      <c r="C26" s="5" t="str">
        <f>TEXT(B26,"dddd")</f>
        <v>Friday</v>
      </c>
      <c r="D26" s="5" t="s">
        <v>36</v>
      </c>
      <c r="E26" s="5" t="s">
        <v>28</v>
      </c>
    </row>
    <row r="27" spans="1:6" ht="15" x14ac:dyDescent="0.2">
      <c r="A27" s="3" t="s">
        <v>2</v>
      </c>
      <c r="B27" s="4">
        <f>B26+1</f>
        <v>43736</v>
      </c>
      <c r="C27" s="5" t="str">
        <f>TEXT(B27,"dddd")</f>
        <v>Saturday</v>
      </c>
      <c r="D27" s="5" t="s">
        <v>37</v>
      </c>
      <c r="E27" s="5"/>
    </row>
    <row r="28" spans="1:6" ht="15" x14ac:dyDescent="0.25">
      <c r="A28" s="13" t="s">
        <v>6</v>
      </c>
      <c r="B28" s="21"/>
      <c r="C28" s="20"/>
      <c r="D28" s="20"/>
      <c r="E28" s="20" t="s">
        <v>12</v>
      </c>
    </row>
    <row r="29" spans="1:6" ht="15" x14ac:dyDescent="0.2">
      <c r="A29" s="3" t="s">
        <v>3</v>
      </c>
      <c r="B29" s="4">
        <f>B27+5</f>
        <v>43741</v>
      </c>
      <c r="C29" s="5" t="str">
        <f>TEXT(B29,"dddd")</f>
        <v>Thursday</v>
      </c>
      <c r="D29" s="5" t="s">
        <v>38</v>
      </c>
      <c r="E29" s="5" t="s">
        <v>39</v>
      </c>
    </row>
    <row r="30" spans="1:6" ht="15" x14ac:dyDescent="0.2">
      <c r="A30" s="3" t="s">
        <v>13</v>
      </c>
      <c r="B30" s="4">
        <f>B29+1</f>
        <v>43742</v>
      </c>
      <c r="C30" s="5" t="str">
        <f>TEXT(B30,"dddd")</f>
        <v>Friday</v>
      </c>
      <c r="D30" s="5" t="s">
        <v>14</v>
      </c>
      <c r="E30" s="5"/>
    </row>
    <row r="31" spans="1:6" ht="15" x14ac:dyDescent="0.25">
      <c r="A31" s="13" t="s">
        <v>9</v>
      </c>
      <c r="B31" s="13"/>
      <c r="C31" s="20"/>
      <c r="D31" s="20"/>
      <c r="E31" s="20" t="s">
        <v>15</v>
      </c>
    </row>
    <row r="32" spans="1:6" ht="15" x14ac:dyDescent="0.25">
      <c r="A32" s="13" t="s">
        <v>10</v>
      </c>
      <c r="B32" s="13"/>
      <c r="C32" s="20"/>
      <c r="D32" s="20"/>
      <c r="E32" s="20" t="s">
        <v>16</v>
      </c>
    </row>
    <row r="33" spans="1:6" ht="15.75" x14ac:dyDescent="0.25">
      <c r="A33" s="6"/>
      <c r="B33" s="6"/>
      <c r="C33" s="8"/>
      <c r="D33" s="8"/>
      <c r="E33" s="8"/>
    </row>
    <row r="34" spans="1:6" ht="15.75" x14ac:dyDescent="0.25">
      <c r="A34" s="6" t="s">
        <v>17</v>
      </c>
      <c r="B34" s="11">
        <f>B30-B4</f>
        <v>32</v>
      </c>
      <c r="C34" s="5"/>
      <c r="D34" s="5"/>
      <c r="E34" s="5"/>
    </row>
    <row r="35" spans="1:6" ht="15.75" x14ac:dyDescent="0.25">
      <c r="A35" s="6"/>
      <c r="B35" s="10"/>
      <c r="C35" s="5"/>
      <c r="D35" s="5"/>
      <c r="E35" s="5"/>
    </row>
    <row r="39" spans="1:6" ht="15.75" x14ac:dyDescent="0.25">
      <c r="A39" s="32" t="s">
        <v>89</v>
      </c>
      <c r="B39" s="4">
        <f>B34</f>
        <v>32</v>
      </c>
      <c r="C39" s="5" t="str">
        <f>TEXT(B34,"dddd")</f>
        <v>Wednesday</v>
      </c>
      <c r="D39" s="17">
        <v>0.52500000000000002</v>
      </c>
      <c r="E39" s="16"/>
      <c r="F39" s="8"/>
    </row>
    <row r="40" spans="1:6" ht="15.75" x14ac:dyDescent="0.25">
      <c r="A40" s="32" t="s">
        <v>90</v>
      </c>
      <c r="B40" s="4">
        <f>B35</f>
        <v>0</v>
      </c>
      <c r="C40" s="5" t="str">
        <f>TEXT(B35,"dddd")</f>
        <v>Saturday</v>
      </c>
      <c r="D40" s="17">
        <v>0.60416666666666663</v>
      </c>
      <c r="E40" s="16">
        <f>D40-D39</f>
        <v>7.9166666666666607E-2</v>
      </c>
      <c r="F40" s="8"/>
    </row>
    <row r="41" spans="1:6" ht="15.75" x14ac:dyDescent="0.25">
      <c r="A41" s="6"/>
      <c r="B41" s="6"/>
      <c r="C41" s="8"/>
      <c r="D41" s="8"/>
      <c r="E41" s="16"/>
      <c r="F41" s="8"/>
    </row>
    <row r="42" spans="1:6" ht="15.75" x14ac:dyDescent="0.25">
      <c r="A42" s="32" t="s">
        <v>91</v>
      </c>
      <c r="B42" s="4">
        <f>B39</f>
        <v>32</v>
      </c>
      <c r="C42" s="5" t="str">
        <f>TEXT(B34,"dddd")</f>
        <v>Wednesday</v>
      </c>
      <c r="D42" s="17">
        <v>0.60763888888888895</v>
      </c>
      <c r="E42" s="16"/>
      <c r="F42" s="8"/>
    </row>
    <row r="43" spans="1:6" ht="15.75" x14ac:dyDescent="0.25">
      <c r="A43" s="32" t="s">
        <v>72</v>
      </c>
      <c r="B43" s="4">
        <f>B40</f>
        <v>0</v>
      </c>
      <c r="C43" s="5" t="str">
        <f>TEXT(B35,"dddd")</f>
        <v>Saturday</v>
      </c>
      <c r="D43" s="17">
        <v>0.66666666666666663</v>
      </c>
      <c r="E43" s="16">
        <f>D43-D42</f>
        <v>5.9027777777777679E-2</v>
      </c>
      <c r="F43" s="8"/>
    </row>
    <row r="44" spans="1:6" ht="15.75" x14ac:dyDescent="0.25">
      <c r="A44" s="6"/>
      <c r="B44" s="6"/>
      <c r="C44" s="8"/>
      <c r="D44" s="8"/>
      <c r="E44" s="16"/>
      <c r="F44" s="8"/>
    </row>
  </sheetData>
  <hyperlinks>
    <hyperlink ref="A39" r:id="rId1"/>
    <hyperlink ref="A40" r:id="rId2"/>
    <hyperlink ref="A42" r:id="rId3"/>
    <hyperlink ref="A43" r:id="rId4"/>
    <hyperlink ref="A15" r:id="rId5"/>
    <hyperlink ref="A16" r:id="rId6"/>
    <hyperlink ref="A18" r:id="rId7"/>
    <hyperlink ref="A19" r:id="rId8"/>
  </hyperlinks>
  <pageMargins left="0.7" right="0.7" top="0.75" bottom="0.75" header="0.3" footer="0.3"/>
  <pageSetup paperSize="9" orientation="portrait" horizontalDpi="0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>
      <selection activeCell="H41" sqref="H41"/>
    </sheetView>
  </sheetViews>
  <sheetFormatPr defaultRowHeight="14.25" x14ac:dyDescent="0.2"/>
  <cols>
    <col min="2" max="2" width="13.75" customWidth="1"/>
    <col min="3" max="3" width="10.625" customWidth="1"/>
    <col min="4" max="4" width="6" customWidth="1"/>
  </cols>
  <sheetData>
    <row r="1" spans="2:4" ht="15.75" x14ac:dyDescent="0.25">
      <c r="B1" s="6" t="s">
        <v>81</v>
      </c>
    </row>
    <row r="3" spans="2:4" ht="15" x14ac:dyDescent="0.25">
      <c r="B3" s="20" t="s">
        <v>75</v>
      </c>
      <c r="C3" s="20" t="s">
        <v>73</v>
      </c>
      <c r="D3" s="20" t="s">
        <v>76</v>
      </c>
    </row>
    <row r="4" spans="2:4" ht="15" x14ac:dyDescent="0.25">
      <c r="B4" s="20" t="s">
        <v>72</v>
      </c>
      <c r="C4" s="20" t="s">
        <v>74</v>
      </c>
      <c r="D4" s="20" t="s">
        <v>77</v>
      </c>
    </row>
    <row r="5" spans="2:4" x14ac:dyDescent="0.2">
      <c r="B5" s="1"/>
      <c r="C5" s="1"/>
      <c r="D5" s="1"/>
    </row>
    <row r="6" spans="2:4" x14ac:dyDescent="0.2">
      <c r="B6" s="26">
        <v>0.3576388888888889</v>
      </c>
      <c r="C6" s="26">
        <v>0.41388888888888892</v>
      </c>
      <c r="D6" s="27">
        <f>C6-B6</f>
        <v>5.6250000000000022E-2</v>
      </c>
    </row>
    <row r="7" spans="2:4" x14ac:dyDescent="0.2">
      <c r="B7" s="28">
        <v>0.4375</v>
      </c>
      <c r="C7" s="28">
        <v>0.49791666666666662</v>
      </c>
      <c r="D7" s="27">
        <f>C7-B7</f>
        <v>6.0416666666666619E-2</v>
      </c>
    </row>
    <row r="8" spans="2:4" x14ac:dyDescent="0.2">
      <c r="B8" s="28">
        <v>0.55208333333333337</v>
      </c>
      <c r="C8" s="28">
        <v>0.60833333333333328</v>
      </c>
      <c r="D8" s="27">
        <f>C8-B8</f>
        <v>5.6249999999999911E-2</v>
      </c>
    </row>
    <row r="9" spans="2:4" x14ac:dyDescent="0.2">
      <c r="B9" s="28"/>
      <c r="C9" s="28"/>
      <c r="D9" s="27"/>
    </row>
    <row r="10" spans="2:4" x14ac:dyDescent="0.2">
      <c r="B10" s="31" t="s">
        <v>84</v>
      </c>
      <c r="C10" s="28"/>
      <c r="D10" s="27"/>
    </row>
    <row r="11" spans="2:4" x14ac:dyDescent="0.2">
      <c r="B11" s="28"/>
      <c r="C11" s="28"/>
      <c r="D11" s="27"/>
    </row>
    <row r="12" spans="2:4" x14ac:dyDescent="0.2">
      <c r="B12" s="28"/>
      <c r="C12" s="28"/>
      <c r="D12" s="27"/>
    </row>
    <row r="13" spans="2:4" x14ac:dyDescent="0.2">
      <c r="B13" s="28"/>
      <c r="C13" s="28"/>
      <c r="D13" s="27"/>
    </row>
    <row r="14" spans="2:4" x14ac:dyDescent="0.2">
      <c r="B14" s="28"/>
      <c r="C14" s="28"/>
      <c r="D14" s="27"/>
    </row>
    <row r="16" spans="2:4" ht="15" x14ac:dyDescent="0.25">
      <c r="B16" s="13" t="s">
        <v>78</v>
      </c>
      <c r="C16" s="13" t="str">
        <f>C3</f>
        <v xml:space="preserve">Arrives </v>
      </c>
    </row>
    <row r="17" spans="2:4" ht="15" x14ac:dyDescent="0.25">
      <c r="B17" s="13" t="str">
        <f>C4</f>
        <v>Grenoble</v>
      </c>
      <c r="C17" s="13" t="s">
        <v>79</v>
      </c>
    </row>
    <row r="18" spans="2:4" ht="15" x14ac:dyDescent="0.25">
      <c r="B18" s="13"/>
      <c r="C18" s="13" t="s">
        <v>80</v>
      </c>
    </row>
    <row r="19" spans="2:4" x14ac:dyDescent="0.2">
      <c r="B19" s="30">
        <v>0.4284722222222222</v>
      </c>
      <c r="C19" s="30">
        <v>0.52847222222222223</v>
      </c>
      <c r="D19" s="27">
        <f>C19-B19</f>
        <v>0.10000000000000003</v>
      </c>
    </row>
    <row r="20" spans="2:4" x14ac:dyDescent="0.2">
      <c r="B20" s="30">
        <v>0.49861111111111112</v>
      </c>
      <c r="C20" s="30">
        <v>0.57152777777777775</v>
      </c>
      <c r="D20" s="27">
        <f>C20-B20</f>
        <v>7.291666666666663E-2</v>
      </c>
    </row>
    <row r="21" spans="2:4" x14ac:dyDescent="0.2">
      <c r="B21" s="30">
        <v>0.56458333333333333</v>
      </c>
      <c r="C21" s="25">
        <v>0.65555555555555556</v>
      </c>
      <c r="D21" s="27">
        <f>C21-B21</f>
        <v>9.0972222222222232E-2</v>
      </c>
    </row>
    <row r="22" spans="2:4" x14ac:dyDescent="0.2">
      <c r="B22" s="25">
        <v>0.68958333333333333</v>
      </c>
      <c r="C22" s="25">
        <v>0.76527777777777783</v>
      </c>
      <c r="D22" s="27">
        <f>C22-B22</f>
        <v>7.5694444444444509E-2</v>
      </c>
    </row>
    <row r="25" spans="2:4" x14ac:dyDescent="0.2">
      <c r="B25" s="29" t="s">
        <v>82</v>
      </c>
    </row>
    <row r="27" spans="2:4" x14ac:dyDescent="0.2">
      <c r="B27" s="29" t="s">
        <v>83</v>
      </c>
    </row>
  </sheetData>
  <hyperlinks>
    <hyperlink ref="B25" r:id="rId1"/>
    <hyperlink ref="B27" r:id="rId2"/>
    <hyperlink ref="B10" r:id="rId3"/>
  </hyperlinks>
  <pageMargins left="0.7" right="0.7" top="0.75" bottom="0.75" header="0.3" footer="0.3"/>
  <pageSetup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>
      <selection activeCell="B10" sqref="B10"/>
    </sheetView>
  </sheetViews>
  <sheetFormatPr defaultRowHeight="14.25" x14ac:dyDescent="0.2"/>
  <cols>
    <col min="2" max="2" width="12" customWidth="1"/>
  </cols>
  <sheetData>
    <row r="1" spans="2:4" ht="15.75" x14ac:dyDescent="0.25">
      <c r="B1" s="6" t="s">
        <v>85</v>
      </c>
    </row>
    <row r="3" spans="2:4" ht="15" x14ac:dyDescent="0.25">
      <c r="B3" s="20" t="s">
        <v>86</v>
      </c>
      <c r="C3" s="20" t="s">
        <v>73</v>
      </c>
      <c r="D3" s="20" t="s">
        <v>76</v>
      </c>
    </row>
    <row r="4" spans="2:4" ht="15" x14ac:dyDescent="0.25">
      <c r="B4" s="13" t="s">
        <v>79</v>
      </c>
      <c r="C4" s="20" t="s">
        <v>74</v>
      </c>
      <c r="D4" s="20" t="s">
        <v>77</v>
      </c>
    </row>
    <row r="5" spans="2:4" ht="15" x14ac:dyDescent="0.25">
      <c r="B5" s="13" t="s">
        <v>80</v>
      </c>
      <c r="C5" s="1"/>
      <c r="D5" s="1"/>
    </row>
    <row r="6" spans="2:4" x14ac:dyDescent="0.2">
      <c r="B6" s="26">
        <v>0.31458333333333333</v>
      </c>
      <c r="C6" s="26">
        <v>0.39374999999999999</v>
      </c>
      <c r="D6" s="27">
        <f>C6-B6</f>
        <v>7.9166666666666663E-2</v>
      </c>
    </row>
    <row r="7" spans="2:4" x14ac:dyDescent="0.2">
      <c r="B7" s="28">
        <v>0.40069444444444446</v>
      </c>
      <c r="C7" s="28">
        <v>0.50138888888888888</v>
      </c>
      <c r="D7" s="27">
        <f>C7-B7</f>
        <v>0.10069444444444442</v>
      </c>
    </row>
    <row r="8" spans="2:4" x14ac:dyDescent="0.2">
      <c r="B8" s="28">
        <v>0.43541666666666662</v>
      </c>
      <c r="C8" s="28">
        <v>0.51874999999999993</v>
      </c>
      <c r="D8" s="27">
        <f>C8-B8</f>
        <v>8.3333333333333315E-2</v>
      </c>
    </row>
    <row r="9" spans="2:4" x14ac:dyDescent="0.2">
      <c r="B9" s="28"/>
      <c r="C9" s="28"/>
      <c r="D9" s="27"/>
    </row>
    <row r="10" spans="2:4" x14ac:dyDescent="0.2">
      <c r="B10" s="31" t="s">
        <v>88</v>
      </c>
      <c r="C10" s="28"/>
      <c r="D10" s="27"/>
    </row>
    <row r="11" spans="2:4" x14ac:dyDescent="0.2">
      <c r="B11" s="28"/>
      <c r="C11" s="28"/>
      <c r="D11" s="27"/>
    </row>
    <row r="12" spans="2:4" x14ac:dyDescent="0.2">
      <c r="B12" s="28"/>
      <c r="C12" s="28"/>
      <c r="D12" s="27"/>
    </row>
    <row r="13" spans="2:4" x14ac:dyDescent="0.2">
      <c r="B13" s="28"/>
      <c r="C13" s="28"/>
      <c r="D13" s="27"/>
    </row>
    <row r="14" spans="2:4" x14ac:dyDescent="0.2">
      <c r="B14" s="28"/>
      <c r="C14" s="28"/>
      <c r="D14" s="27"/>
    </row>
    <row r="16" spans="2:4" ht="15" x14ac:dyDescent="0.25">
      <c r="B16" s="13" t="s">
        <v>78</v>
      </c>
      <c r="C16" s="13" t="str">
        <f>C3</f>
        <v xml:space="preserve">Arrives </v>
      </c>
    </row>
    <row r="17" spans="2:4" ht="15" x14ac:dyDescent="0.25">
      <c r="B17" s="13" t="str">
        <f>C4</f>
        <v>Grenoble</v>
      </c>
      <c r="C17" s="13" t="s">
        <v>87</v>
      </c>
    </row>
    <row r="18" spans="2:4" x14ac:dyDescent="0.2">
      <c r="B18" s="30">
        <v>0.43194444444444446</v>
      </c>
      <c r="C18" s="30">
        <v>0.4909722222222222</v>
      </c>
      <c r="D18" s="27">
        <f>C18-B18</f>
        <v>5.9027777777777735E-2</v>
      </c>
    </row>
    <row r="19" spans="2:4" x14ac:dyDescent="0.2">
      <c r="B19" s="30">
        <v>0.47361111111111115</v>
      </c>
      <c r="C19" s="30">
        <v>0.53194444444444444</v>
      </c>
      <c r="D19" s="27">
        <f>C19-B19</f>
        <v>5.8333333333333293E-2</v>
      </c>
    </row>
    <row r="20" spans="2:4" x14ac:dyDescent="0.2">
      <c r="B20" s="30">
        <v>0.51527777777777783</v>
      </c>
      <c r="C20" s="30">
        <v>0.57361111111111118</v>
      </c>
      <c r="D20" s="27">
        <f>C20-B20</f>
        <v>5.8333333333333348E-2</v>
      </c>
    </row>
    <row r="21" spans="2:4" x14ac:dyDescent="0.2">
      <c r="B21" s="30">
        <v>0.55694444444444446</v>
      </c>
      <c r="C21" s="30">
        <v>0.61527777777777781</v>
      </c>
      <c r="D21" s="27">
        <f t="shared" ref="D21:D22" si="0">C21-B21</f>
        <v>5.8333333333333348E-2</v>
      </c>
    </row>
    <row r="22" spans="2:4" x14ac:dyDescent="0.2">
      <c r="B22" s="30">
        <v>0.59861111111111109</v>
      </c>
      <c r="C22" s="30">
        <v>0.65694444444444444</v>
      </c>
      <c r="D22" s="27">
        <f t="shared" si="0"/>
        <v>5.8333333333333348E-2</v>
      </c>
    </row>
    <row r="25" spans="2:4" x14ac:dyDescent="0.2">
      <c r="B25" s="29" t="s">
        <v>82</v>
      </c>
    </row>
    <row r="27" spans="2:4" x14ac:dyDescent="0.2">
      <c r="B27" s="29" t="s">
        <v>83</v>
      </c>
    </row>
  </sheetData>
  <hyperlinks>
    <hyperlink ref="B25" r:id="rId1"/>
    <hyperlink ref="B27" r:id="rId2"/>
    <hyperlink ref="B10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tabSelected="1" workbookViewId="0">
      <selection activeCell="K12" sqref="K12"/>
    </sheetView>
  </sheetViews>
  <sheetFormatPr defaultRowHeight="14.25" x14ac:dyDescent="0.2"/>
  <cols>
    <col min="8" max="8" width="12.5" customWidth="1"/>
  </cols>
  <sheetData>
    <row r="1" spans="2:10" ht="15" x14ac:dyDescent="0.25">
      <c r="F1" s="20" t="s">
        <v>100</v>
      </c>
      <c r="G1" s="20" t="s">
        <v>101</v>
      </c>
      <c r="H1" s="20" t="s">
        <v>102</v>
      </c>
      <c r="I1" s="20" t="s">
        <v>103</v>
      </c>
    </row>
    <row r="2" spans="2:10" x14ac:dyDescent="0.2">
      <c r="B2" t="s">
        <v>96</v>
      </c>
      <c r="D2" t="s">
        <v>97</v>
      </c>
      <c r="F2" s="41">
        <v>380.77</v>
      </c>
      <c r="G2" s="42">
        <f>F2/3</f>
        <v>126.92333333333333</v>
      </c>
      <c r="H2" s="41">
        <f>G2*2</f>
        <v>253.84666666666666</v>
      </c>
      <c r="I2" s="41">
        <f>G2</f>
        <v>126.92333333333333</v>
      </c>
    </row>
    <row r="3" spans="2:10" x14ac:dyDescent="0.2">
      <c r="F3" s="41"/>
      <c r="G3" s="41"/>
      <c r="H3" s="41"/>
    </row>
    <row r="4" spans="2:10" x14ac:dyDescent="0.2">
      <c r="B4" t="s">
        <v>98</v>
      </c>
      <c r="D4" t="s">
        <v>99</v>
      </c>
      <c r="F4" s="41">
        <v>328.07</v>
      </c>
      <c r="G4" s="42">
        <f>F4/3</f>
        <v>109.35666666666667</v>
      </c>
      <c r="H4" s="41">
        <f>G4*2</f>
        <v>218.71333333333334</v>
      </c>
      <c r="I4" s="41">
        <f>G4</f>
        <v>109.35666666666667</v>
      </c>
    </row>
    <row r="5" spans="2:10" x14ac:dyDescent="0.2">
      <c r="F5" s="41"/>
      <c r="G5" s="41"/>
      <c r="H5" s="41"/>
    </row>
    <row r="6" spans="2:10" ht="15" x14ac:dyDescent="0.25">
      <c r="F6" s="43">
        <f>F2+F4</f>
        <v>708.83999999999992</v>
      </c>
      <c r="G6" s="43">
        <f>G2+G4</f>
        <v>236.28</v>
      </c>
      <c r="H6" s="43">
        <f>H2+H4</f>
        <v>472.56</v>
      </c>
      <c r="I6" s="43">
        <f>G6</f>
        <v>236.28</v>
      </c>
      <c r="J6" s="43">
        <f>H6+I6</f>
        <v>708.84</v>
      </c>
    </row>
    <row r="7" spans="2:10" x14ac:dyDescent="0.2">
      <c r="F7" s="41"/>
      <c r="G7" s="41"/>
      <c r="H7" s="41"/>
    </row>
    <row r="8" spans="2:10" x14ac:dyDescent="0.2">
      <c r="F8" s="41"/>
      <c r="G8" s="41"/>
      <c r="H8" s="4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PhilJohnstonEmirates</vt:lpstr>
      <vt:lpstr>JeanEtienneFlights</vt:lpstr>
      <vt:lpstr>From1stBCto2ndBC_8thSept</vt:lpstr>
      <vt:lpstr>From2ndBCtoLyonSat14thSept</vt:lpstr>
      <vt:lpstr>BaseCampCosts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cp:lastPrinted>2018-06-11T06:15:50Z</cp:lastPrinted>
  <dcterms:created xsi:type="dcterms:W3CDTF">2018-02-04T03:19:59Z</dcterms:created>
  <dcterms:modified xsi:type="dcterms:W3CDTF">2019-08-23T08:33:25Z</dcterms:modified>
</cp:coreProperties>
</file>