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My Web Sites\Muggaccinos\Warm_Fuzzy\CycleJersey\Fountain\JoyRide\"/>
    </mc:Choice>
  </mc:AlternateContent>
  <bookViews>
    <workbookView xWindow="240" yWindow="120" windowWidth="24795" windowHeight="12270" activeTab="6"/>
  </bookViews>
  <sheets>
    <sheet name="50" sheetId="1" r:id="rId1"/>
    <sheet name="Nalini knicks" sheetId="7" r:id="rId2"/>
    <sheet name="2nd joint order" sheetId="2" r:id="rId3"/>
    <sheet name="15 Mens long sleeve" sheetId="3" r:id="rId4"/>
    <sheet name="3rd order" sheetId="5" r:id="rId5"/>
    <sheet name="9 Ladies" sheetId="4" r:id="rId6"/>
    <sheet name="Summary" sheetId="6" r:id="rId7"/>
  </sheets>
  <calcPr calcId="152511"/>
</workbook>
</file>

<file path=xl/calcChain.xml><?xml version="1.0" encoding="utf-8"?>
<calcChain xmlns="http://schemas.openxmlformats.org/spreadsheetml/2006/main">
  <c r="E58" i="3" l="1"/>
  <c r="E57" i="1" l="1"/>
  <c r="G21" i="5" l="1"/>
  <c r="E20" i="5"/>
  <c r="F4" i="6" l="1"/>
  <c r="F3" i="6"/>
  <c r="F2" i="6"/>
  <c r="F8" i="6"/>
  <c r="G17" i="5"/>
  <c r="G13" i="5"/>
  <c r="G9" i="5"/>
  <c r="C12" i="6" l="1"/>
  <c r="C26" i="5" l="1"/>
  <c r="C27" i="5"/>
  <c r="C28" i="5"/>
  <c r="C29" i="5"/>
  <c r="C30" i="5"/>
  <c r="C31" i="5"/>
  <c r="C32" i="5"/>
  <c r="C33" i="5"/>
  <c r="C25" i="5"/>
  <c r="S8" i="5" l="1"/>
  <c r="S9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R9" i="5" s="1"/>
  <c r="E38" i="5"/>
  <c r="E26" i="5"/>
  <c r="E27" i="5"/>
  <c r="E28" i="5"/>
  <c r="E29" i="5"/>
  <c r="E30" i="5"/>
  <c r="E31" i="5"/>
  <c r="E32" i="5"/>
  <c r="E33" i="5"/>
  <c r="R8" i="5" s="1"/>
  <c r="E25" i="5"/>
  <c r="E13" i="5"/>
  <c r="R4" i="5" s="1"/>
  <c r="E16" i="5"/>
  <c r="E17" i="5"/>
  <c r="E21" i="5"/>
  <c r="R6" i="5" s="1"/>
  <c r="R5" i="5"/>
  <c r="E12" i="5"/>
  <c r="E3" i="5"/>
  <c r="E4" i="5"/>
  <c r="E5" i="5"/>
  <c r="E6" i="5"/>
  <c r="E7" i="5"/>
  <c r="E8" i="5"/>
  <c r="R3" i="5" s="1"/>
  <c r="E9" i="5"/>
  <c r="E2" i="5"/>
  <c r="S5" i="5"/>
  <c r="S6" i="5"/>
  <c r="S4" i="5"/>
  <c r="S3" i="5"/>
  <c r="R11" i="5" l="1"/>
  <c r="R13" i="5" s="1"/>
  <c r="G58" i="3" l="1"/>
  <c r="T10" i="4" l="1"/>
  <c r="D46" i="4"/>
  <c r="E46" i="4"/>
  <c r="F46" i="4"/>
  <c r="G46" i="4"/>
  <c r="H48" i="4"/>
  <c r="D51" i="4"/>
  <c r="D50" i="4" s="1"/>
  <c r="E51" i="4"/>
  <c r="E50" i="4" s="1"/>
  <c r="E53" i="4" s="1"/>
  <c r="F51" i="4"/>
  <c r="G51" i="4"/>
  <c r="G55" i="4" s="1"/>
  <c r="D52" i="4"/>
  <c r="E52" i="4"/>
  <c r="F52" i="4"/>
  <c r="G52" i="4"/>
  <c r="D55" i="4"/>
  <c r="F55" i="4"/>
  <c r="H56" i="4"/>
  <c r="N56" i="4"/>
  <c r="O56" i="4" s="1"/>
  <c r="M52" i="4"/>
  <c r="L52" i="4"/>
  <c r="K52" i="4"/>
  <c r="J52" i="4"/>
  <c r="I52" i="4"/>
  <c r="M51" i="4"/>
  <c r="L55" i="4"/>
  <c r="K51" i="4"/>
  <c r="K55" i="4" s="1"/>
  <c r="J51" i="4"/>
  <c r="J55" i="4" s="1"/>
  <c r="I51" i="4"/>
  <c r="I55" i="4" s="1"/>
  <c r="N48" i="4"/>
  <c r="O48" i="4" s="1"/>
  <c r="M46" i="4"/>
  <c r="L46" i="4"/>
  <c r="K46" i="4"/>
  <c r="J46" i="4"/>
  <c r="I46" i="4"/>
  <c r="E54" i="3"/>
  <c r="F54" i="3"/>
  <c r="E53" i="3"/>
  <c r="E57" i="3" s="1"/>
  <c r="F53" i="3"/>
  <c r="F57" i="3" s="1"/>
  <c r="C53" i="3"/>
  <c r="C54" i="3"/>
  <c r="L50" i="4" l="1"/>
  <c r="L53" i="4" s="1"/>
  <c r="M50" i="4"/>
  <c r="M53" i="4" s="1"/>
  <c r="H51" i="4"/>
  <c r="H52" i="4"/>
  <c r="G50" i="4"/>
  <c r="G53" i="4" s="1"/>
  <c r="I50" i="4"/>
  <c r="J50" i="4"/>
  <c r="J53" i="4" s="1"/>
  <c r="E55" i="4"/>
  <c r="F50" i="4"/>
  <c r="F53" i="4" s="1"/>
  <c r="K50" i="4"/>
  <c r="K53" i="4" s="1"/>
  <c r="N52" i="4"/>
  <c r="D53" i="4"/>
  <c r="O52" i="4"/>
  <c r="I53" i="4"/>
  <c r="N51" i="4"/>
  <c r="N53" i="4" l="1"/>
  <c r="O53" i="4" s="1"/>
  <c r="N50" i="4"/>
  <c r="H50" i="4"/>
  <c r="O50" i="4" s="1"/>
  <c r="H53" i="4"/>
  <c r="O51" i="4"/>
  <c r="C12" i="2" l="1"/>
  <c r="C11" i="2"/>
  <c r="C13" i="2" s="1"/>
  <c r="B11" i="2"/>
  <c r="B12" i="2"/>
  <c r="C7" i="2"/>
  <c r="F12" i="2" l="1"/>
  <c r="M4" i="2" s="1"/>
  <c r="H31" i="2" s="1"/>
  <c r="I31" i="2" s="1"/>
  <c r="F11" i="2"/>
  <c r="G50" i="3"/>
  <c r="D54" i="3"/>
  <c r="D53" i="3"/>
  <c r="F12" i="6" s="1"/>
  <c r="C57" i="3"/>
  <c r="F48" i="3"/>
  <c r="E48" i="3"/>
  <c r="D48" i="3"/>
  <c r="C48" i="3"/>
  <c r="F13" i="2" l="1"/>
  <c r="M3" i="2"/>
  <c r="G57" i="3"/>
  <c r="G54" i="3"/>
  <c r="C52" i="3"/>
  <c r="C55" i="3" s="1"/>
  <c r="E52" i="3"/>
  <c r="F52" i="3"/>
  <c r="F55" i="3" s="1"/>
  <c r="D52" i="3"/>
  <c r="D55" i="3" s="1"/>
  <c r="O3" i="2"/>
  <c r="O4" i="2"/>
  <c r="H8" i="2"/>
  <c r="H12" i="2" s="1"/>
  <c r="H14" i="2" s="1"/>
  <c r="Q8" i="2" s="1"/>
  <c r="F7" i="2"/>
  <c r="F6" i="2"/>
  <c r="F8" i="2" s="1"/>
  <c r="F4" i="2"/>
  <c r="F5" i="2"/>
  <c r="F3" i="2"/>
  <c r="D12" i="2" l="1"/>
  <c r="D11" i="2"/>
  <c r="E31" i="2"/>
  <c r="M5" i="2"/>
  <c r="D28" i="2"/>
  <c r="I3" i="2"/>
  <c r="G3" i="2"/>
  <c r="I4" i="2"/>
  <c r="G5" i="2"/>
  <c r="G28" i="2"/>
  <c r="G4" i="2"/>
  <c r="O8" i="2"/>
  <c r="P3" i="2" s="1"/>
  <c r="E55" i="3"/>
  <c r="G55" i="3" s="1"/>
  <c r="G52" i="3"/>
  <c r="L58" i="1"/>
  <c r="M58" i="1"/>
  <c r="K58" i="1"/>
  <c r="J58" i="1"/>
  <c r="I58" i="1"/>
  <c r="M57" i="1"/>
  <c r="L57" i="1"/>
  <c r="K57" i="1"/>
  <c r="J57" i="1"/>
  <c r="I57" i="1"/>
  <c r="E58" i="1"/>
  <c r="E61" i="1"/>
  <c r="Q3" i="2" l="1"/>
  <c r="P4" i="2"/>
  <c r="Q4" i="2" s="1"/>
  <c r="E28" i="2"/>
  <c r="D29" i="2"/>
  <c r="E29" i="2" s="1"/>
  <c r="J3" i="2"/>
  <c r="J5" i="2" s="1"/>
  <c r="I5" i="2"/>
  <c r="H28" i="2"/>
  <c r="G6" i="2"/>
  <c r="G29" i="2"/>
  <c r="H29" i="2" s="1"/>
  <c r="J4" i="2"/>
  <c r="K4" i="2" s="1"/>
  <c r="L4" i="2" s="1"/>
  <c r="N4" i="2" s="1"/>
  <c r="D13" i="2"/>
  <c r="N62" i="1"/>
  <c r="G30" i="2" l="1"/>
  <c r="I28" i="2"/>
  <c r="I32" i="2" s="1"/>
  <c r="H30" i="2"/>
  <c r="H32" i="2" s="1"/>
  <c r="D30" i="2"/>
  <c r="E30" i="2"/>
  <c r="E32" i="2" s="1"/>
  <c r="K3" i="2"/>
  <c r="P8" i="2"/>
  <c r="J61" i="1"/>
  <c r="I61" i="1"/>
  <c r="D57" i="1"/>
  <c r="K5" i="2" l="1"/>
  <c r="L3" i="2"/>
  <c r="L56" i="1"/>
  <c r="L61" i="1"/>
  <c r="H62" i="1"/>
  <c r="O62" i="1" s="1"/>
  <c r="D61" i="1"/>
  <c r="E52" i="1"/>
  <c r="F52" i="1"/>
  <c r="G52" i="1"/>
  <c r="D52" i="1"/>
  <c r="J52" i="1"/>
  <c r="K52" i="1"/>
  <c r="L52" i="1"/>
  <c r="M52" i="1"/>
  <c r="I52" i="1"/>
  <c r="I56" i="1"/>
  <c r="I59" i="1" s="1"/>
  <c r="J56" i="1"/>
  <c r="F58" i="1"/>
  <c r="G58" i="1"/>
  <c r="D58" i="1"/>
  <c r="D56" i="1" s="1"/>
  <c r="L59" i="1"/>
  <c r="K61" i="1"/>
  <c r="G57" i="1"/>
  <c r="F57" i="1"/>
  <c r="N54" i="1"/>
  <c r="H54" i="1"/>
  <c r="N3" i="2" l="1"/>
  <c r="N5" i="2" s="1"/>
  <c r="L5" i="2"/>
  <c r="O54" i="1"/>
  <c r="E56" i="1"/>
  <c r="F61" i="1"/>
  <c r="F56" i="1"/>
  <c r="G61" i="1"/>
  <c r="G56" i="1"/>
  <c r="K56" i="1"/>
  <c r="M56" i="1"/>
  <c r="M59" i="1" s="1"/>
  <c r="N58" i="1"/>
  <c r="H57" i="1"/>
  <c r="H58" i="1"/>
  <c r="O58" i="1" s="1"/>
  <c r="N57" i="1"/>
  <c r="D59" i="1"/>
  <c r="O57" i="1" l="1"/>
  <c r="K59" i="1"/>
  <c r="G59" i="1" l="1"/>
  <c r="J59" i="1"/>
  <c r="N59" i="1" s="1"/>
  <c r="N56" i="1"/>
  <c r="F59" i="1"/>
  <c r="H56" i="1"/>
  <c r="O56" i="1" l="1"/>
  <c r="E59" i="1"/>
  <c r="H59" i="1" s="1"/>
  <c r="O59" i="1" s="1"/>
</calcChain>
</file>

<file path=xl/sharedStrings.xml><?xml version="1.0" encoding="utf-8"?>
<sst xmlns="http://schemas.openxmlformats.org/spreadsheetml/2006/main" count="541" uniqueCount="130">
  <si>
    <t>B</t>
  </si>
  <si>
    <t>C</t>
  </si>
  <si>
    <t>Mark  Carringt_n</t>
  </si>
  <si>
    <t>D</t>
  </si>
  <si>
    <t>E</t>
  </si>
  <si>
    <t>G</t>
  </si>
  <si>
    <t>H</t>
  </si>
  <si>
    <t>J</t>
  </si>
  <si>
    <t>Phil  Johnst_n</t>
  </si>
  <si>
    <t>Andrew  Jacks_n</t>
  </si>
  <si>
    <t>K</t>
  </si>
  <si>
    <t>Richard  K_lly</t>
  </si>
  <si>
    <t>L</t>
  </si>
  <si>
    <t>Ang_s  L_ing</t>
  </si>
  <si>
    <t>M</t>
  </si>
  <si>
    <t>Tony  Mcd_nald</t>
  </si>
  <si>
    <t>Justine  Moorh_use</t>
  </si>
  <si>
    <t>P</t>
  </si>
  <si>
    <t>David  Picker_ng</t>
  </si>
  <si>
    <t>George  P_rter</t>
  </si>
  <si>
    <t>R</t>
  </si>
  <si>
    <t>S</t>
  </si>
  <si>
    <t>T</t>
  </si>
  <si>
    <t>Scott  Th_mps_n</t>
  </si>
  <si>
    <t>W</t>
  </si>
  <si>
    <t>Mens</t>
  </si>
  <si>
    <t>Medium</t>
  </si>
  <si>
    <t>Large</t>
  </si>
  <si>
    <t>X / Large</t>
  </si>
  <si>
    <t>XX / Large</t>
  </si>
  <si>
    <t>Womens</t>
  </si>
  <si>
    <t>Small</t>
  </si>
  <si>
    <t>x</t>
  </si>
  <si>
    <t xml:space="preserve">Anthony Lim_re </t>
  </si>
  <si>
    <t>John Langl_y</t>
  </si>
  <si>
    <t>Kerry Heyw_od</t>
  </si>
  <si>
    <t>Maureen Heyw_od</t>
  </si>
  <si>
    <t>Jean  Eti_nne</t>
  </si>
  <si>
    <t>Peter Co_k</t>
  </si>
  <si>
    <t>Barry Dalst_</t>
  </si>
  <si>
    <t>Peter  McKi_n</t>
  </si>
  <si>
    <t>Caroline Sm_le</t>
  </si>
  <si>
    <t>Peter Tys_n</t>
  </si>
  <si>
    <t>Bill Wo_ds</t>
  </si>
  <si>
    <t>Trevor Cup_tt</t>
  </si>
  <si>
    <t>Ann Collins</t>
  </si>
  <si>
    <t xml:space="preserve"> </t>
  </si>
  <si>
    <t>Andrew Green</t>
  </si>
  <si>
    <t>Tony J_n</t>
  </si>
  <si>
    <t>Greg Pre_au</t>
  </si>
  <si>
    <t>Matt Mal_ne</t>
  </si>
  <si>
    <t>Jane P_lmer</t>
  </si>
  <si>
    <t>Martin B_rg</t>
  </si>
  <si>
    <t>Peter W_lliams</t>
  </si>
  <si>
    <t>Rex Secc_mbe</t>
  </si>
  <si>
    <t>David Rick_rds</t>
  </si>
  <si>
    <t>Fountain cycle jersey order</t>
  </si>
  <si>
    <t>Unallocated</t>
  </si>
  <si>
    <t>Tony Koppi</t>
  </si>
  <si>
    <t>Actual Order</t>
  </si>
  <si>
    <t>Total</t>
  </si>
  <si>
    <t>Allocated uncollected</t>
  </si>
  <si>
    <t>Allocated collected</t>
  </si>
  <si>
    <t>In stock</t>
  </si>
  <si>
    <t>Arno Roosink</t>
  </si>
  <si>
    <t>In stock by count</t>
  </si>
  <si>
    <t>Kevin Lucas</t>
  </si>
  <si>
    <t>o/s</t>
  </si>
  <si>
    <t>CEREBOS</t>
  </si>
  <si>
    <t>HORNSBY CYCLES</t>
  </si>
  <si>
    <t>Karen W_rd</t>
  </si>
  <si>
    <t>Ron Warr_n</t>
  </si>
  <si>
    <t>Eric W_hr</t>
  </si>
  <si>
    <t>David Blaxl_nd</t>
  </si>
  <si>
    <t xml:space="preserve">Phil's order </t>
  </si>
  <si>
    <t xml:space="preserve">Hariet's order </t>
  </si>
  <si>
    <t xml:space="preserve">Long Sleeve jersetys @ </t>
  </si>
  <si>
    <t>Short sleeve jerseys @</t>
  </si>
  <si>
    <t>Freight</t>
  </si>
  <si>
    <t>Becky's invoices</t>
  </si>
  <si>
    <t>Long sleeve jerseys @</t>
  </si>
  <si>
    <t>items</t>
  </si>
  <si>
    <t>Freight part</t>
  </si>
  <si>
    <t>IMT.SellRate</t>
  </si>
  <si>
    <t>old calc a week ago</t>
  </si>
  <si>
    <t>AUD$1770.30</t>
  </si>
  <si>
    <t>exchange rate</t>
  </si>
  <si>
    <t>Phil AUD</t>
  </si>
  <si>
    <t>Phil USD</t>
  </si>
  <si>
    <t>Hariet USD</t>
  </si>
  <si>
    <t>Hariet AUD</t>
  </si>
  <si>
    <t>Hariet AUD compliant</t>
  </si>
  <si>
    <t>Fountain long sleeve jersey order</t>
  </si>
  <si>
    <t>verticle</t>
  </si>
  <si>
    <t>horizontal</t>
  </si>
  <si>
    <t>74cm  - top to bottom at rear</t>
  </si>
  <si>
    <t>72cm  - top to bottom at rear</t>
  </si>
  <si>
    <t>53cm across bottom of each armpit</t>
  </si>
  <si>
    <t>77cm  - top to bottom at rear</t>
  </si>
  <si>
    <t>60cm across bottom of each armpit</t>
  </si>
  <si>
    <t>56cm across bottom of each armpit</t>
  </si>
  <si>
    <t>Sydney van Ewyk</t>
  </si>
  <si>
    <t>Mervyn van Ewyk</t>
  </si>
  <si>
    <t>V</t>
  </si>
  <si>
    <t>In stock by calc</t>
  </si>
  <si>
    <t>STEVE WALL</t>
  </si>
  <si>
    <t>XL</t>
  </si>
  <si>
    <t>Long sleeve</t>
  </si>
  <si>
    <t>Short sleeve</t>
  </si>
  <si>
    <t>Total cost</t>
  </si>
  <si>
    <t>Jersey</t>
  </si>
  <si>
    <t>Gloves</t>
  </si>
  <si>
    <t>Total revenue</t>
  </si>
  <si>
    <t>Long finger</t>
  </si>
  <si>
    <t>Short finger</t>
  </si>
  <si>
    <t>Chris Hill</t>
  </si>
  <si>
    <t>Graham Jamieson</t>
  </si>
  <si>
    <t>Syd van Ewyk</t>
  </si>
  <si>
    <t>X Large</t>
  </si>
  <si>
    <t>Womans</t>
  </si>
  <si>
    <t>XXL</t>
  </si>
  <si>
    <t>3rd order</t>
  </si>
  <si>
    <t>2nd order</t>
  </si>
  <si>
    <t>Eric</t>
  </si>
  <si>
    <t>Chris</t>
  </si>
  <si>
    <t>old stock</t>
  </si>
  <si>
    <t>size 5</t>
  </si>
  <si>
    <t>size 6</t>
  </si>
  <si>
    <t>size 4</t>
  </si>
  <si>
    <t>Short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</si>
</sst>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&quot;$&quot;#,##0.00;\-&quot;$&quot;#,##0.00"/>
    <numFmt numFmtId="166" formatCode="[$USD]\ #,##0"/>
    <numFmt numFmtId="167" formatCode="[$AUD]\ #,##0.00"/>
    <numFmt numFmtId="168" formatCode="[$USD]\ #,##0.00"/>
    <numFmt numFmtId="169" formatCode="0.000%"/>
    <numFmt numFmtId="170" formatCode="&quot;$&quot;#,##0"/>
    <numFmt numFmtId="171" formatCode="&quot;$&quot;#,##0.0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823B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0"/>
      <color theme="1"/>
      <name val="Arial Narrow"/>
      <family val="2"/>
    </font>
    <font>
      <b/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3" xfId="0" applyBorder="1" applyAlignment="1">
      <alignment vertical="top" wrapText="1"/>
    </xf>
    <xf numFmtId="0" fontId="0" fillId="3" borderId="0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9" fontId="0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9" fontId="0" fillId="5" borderId="0" xfId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5" borderId="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1" fontId="2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0" fillId="0" borderId="0" xfId="0" applyFont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6" fillId="0" borderId="0" xfId="0" applyFont="1" applyBorder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166" fontId="0" fillId="0" borderId="0" xfId="0" applyNumberFormat="1"/>
    <xf numFmtId="166" fontId="0" fillId="0" borderId="5" xfId="0" applyNumberFormat="1" applyBorder="1"/>
    <xf numFmtId="0" fontId="0" fillId="0" borderId="0" xfId="0" applyAlignment="1">
      <alignment wrapText="1"/>
    </xf>
    <xf numFmtId="167" fontId="0" fillId="0" borderId="0" xfId="0" applyNumberFormat="1"/>
    <xf numFmtId="0" fontId="0" fillId="4" borderId="0" xfId="0" applyFill="1" applyBorder="1" applyAlignment="1">
      <alignment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10" fontId="0" fillId="0" borderId="0" xfId="1" applyNumberFormat="1" applyFont="1"/>
    <xf numFmtId="10" fontId="0" fillId="0" borderId="0" xfId="0" applyNumberFormat="1"/>
    <xf numFmtId="168" fontId="0" fillId="0" borderId="0" xfId="0" applyNumberFormat="1"/>
    <xf numFmtId="167" fontId="0" fillId="0" borderId="5" xfId="0" applyNumberFormat="1" applyBorder="1"/>
    <xf numFmtId="169" fontId="0" fillId="0" borderId="0" xfId="1" applyNumberFormat="1" applyFont="1"/>
    <xf numFmtId="169" fontId="0" fillId="0" borderId="5" xfId="1" applyNumberFormat="1" applyFont="1" applyBorder="1"/>
    <xf numFmtId="168" fontId="0" fillId="0" borderId="5" xfId="0" applyNumberFormat="1" applyBorder="1"/>
    <xf numFmtId="0" fontId="0" fillId="0" borderId="5" xfId="0" applyBorder="1"/>
    <xf numFmtId="168" fontId="0" fillId="0" borderId="5" xfId="0" applyNumberFormat="1" applyFont="1" applyBorder="1"/>
    <xf numFmtId="167" fontId="0" fillId="0" borderId="0" xfId="0" applyNumberFormat="1" applyBorder="1"/>
    <xf numFmtId="167" fontId="0" fillId="0" borderId="5" xfId="0" applyNumberFormat="1" applyFont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Border="1" applyAlignment="1">
      <alignment horizontal="right" textRotation="180"/>
    </xf>
    <xf numFmtId="0" fontId="0" fillId="0" borderId="3" xfId="0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1" fontId="0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0" fillId="0" borderId="0" xfId="2" applyNumberFormat="1" applyFont="1"/>
    <xf numFmtId="170" fontId="0" fillId="0" borderId="0" xfId="0" applyNumberFormat="1"/>
    <xf numFmtId="170" fontId="0" fillId="0" borderId="0" xfId="0" applyNumberFormat="1" applyAlignment="1">
      <alignment horizontal="center"/>
    </xf>
    <xf numFmtId="171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170" fontId="5" fillId="0" borderId="0" xfId="0" applyNumberFormat="1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823B"/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A22" workbookViewId="0">
      <selection activeCell="E58" sqref="E58"/>
    </sheetView>
  </sheetViews>
  <sheetFormatPr defaultRowHeight="12.75" x14ac:dyDescent="0.2"/>
  <cols>
    <col min="1" max="1" width="2.5703125" customWidth="1"/>
    <col min="2" max="2" width="19.28515625" customWidth="1"/>
    <col min="3" max="3" width="8.7109375" style="3" hidden="1" customWidth="1"/>
    <col min="4" max="6" width="8.7109375" style="3" customWidth="1"/>
    <col min="7" max="7" width="9.7109375" style="3" customWidth="1"/>
    <col min="8" max="8" width="4.140625" style="3" customWidth="1"/>
    <col min="9" max="12" width="8.7109375" style="3" customWidth="1"/>
    <col min="13" max="13" width="9.85546875" style="3" customWidth="1"/>
    <col min="14" max="14" width="3.5703125" style="3" customWidth="1"/>
  </cols>
  <sheetData>
    <row r="1" spans="1:15" ht="21.75" customHeight="1" x14ac:dyDescent="0.25">
      <c r="A1" s="4" t="s">
        <v>56</v>
      </c>
    </row>
    <row r="2" spans="1:15" x14ac:dyDescent="0.2">
      <c r="A2" s="5"/>
      <c r="B2" s="6"/>
      <c r="C2" s="7" t="s">
        <v>25</v>
      </c>
      <c r="D2" s="7" t="s">
        <v>25</v>
      </c>
      <c r="E2" s="7" t="s">
        <v>25</v>
      </c>
      <c r="F2" s="7" t="s">
        <v>25</v>
      </c>
      <c r="G2" s="7" t="s">
        <v>25</v>
      </c>
      <c r="H2" s="40" t="s">
        <v>46</v>
      </c>
      <c r="I2" s="16" t="s">
        <v>30</v>
      </c>
      <c r="J2" s="7" t="s">
        <v>30</v>
      </c>
      <c r="K2" s="7" t="s">
        <v>30</v>
      </c>
      <c r="L2" s="7" t="s">
        <v>30</v>
      </c>
      <c r="M2" s="7" t="s">
        <v>30</v>
      </c>
      <c r="N2" s="40"/>
      <c r="O2" s="27"/>
    </row>
    <row r="3" spans="1:15" ht="22.5" customHeight="1" x14ac:dyDescent="0.2">
      <c r="A3" s="8"/>
      <c r="B3" s="9"/>
      <c r="C3" s="10" t="s">
        <v>31</v>
      </c>
      <c r="D3" s="10" t="s">
        <v>26</v>
      </c>
      <c r="E3" s="10" t="s">
        <v>27</v>
      </c>
      <c r="F3" s="11" t="s">
        <v>28</v>
      </c>
      <c r="G3" s="11" t="s">
        <v>29</v>
      </c>
      <c r="H3" s="41" t="s">
        <v>46</v>
      </c>
      <c r="I3" s="17" t="s">
        <v>31</v>
      </c>
      <c r="J3" s="10" t="s">
        <v>26</v>
      </c>
      <c r="K3" s="10" t="s">
        <v>27</v>
      </c>
      <c r="L3" s="11" t="s">
        <v>28</v>
      </c>
      <c r="M3" s="11" t="s">
        <v>29</v>
      </c>
      <c r="N3" s="41"/>
      <c r="O3" s="28"/>
    </row>
    <row r="4" spans="1:15" ht="13.5" customHeight="1" x14ac:dyDescent="0.2">
      <c r="A4" s="8" t="s">
        <v>0</v>
      </c>
      <c r="B4" s="75" t="s">
        <v>73</v>
      </c>
      <c r="C4" s="10"/>
      <c r="D4" s="10"/>
      <c r="E4" s="34" t="s">
        <v>1</v>
      </c>
      <c r="F4" s="11"/>
      <c r="G4" s="11"/>
      <c r="H4" s="41"/>
      <c r="I4" s="17"/>
      <c r="J4" s="10"/>
      <c r="K4" s="10"/>
      <c r="L4" s="11"/>
      <c r="M4" s="11"/>
      <c r="N4" s="41"/>
      <c r="O4" s="28"/>
    </row>
    <row r="5" spans="1:15" x14ac:dyDescent="0.2">
      <c r="B5" s="9" t="s">
        <v>52</v>
      </c>
      <c r="C5" s="10"/>
      <c r="D5" s="10"/>
      <c r="E5" s="34" t="s">
        <v>1</v>
      </c>
      <c r="F5" s="11"/>
      <c r="G5" s="11"/>
      <c r="H5" s="41"/>
      <c r="I5" s="17"/>
      <c r="J5" s="10"/>
      <c r="K5" s="10"/>
      <c r="L5" s="11"/>
      <c r="M5" s="11"/>
      <c r="N5" s="41"/>
      <c r="O5" s="28"/>
    </row>
    <row r="6" spans="1:15" x14ac:dyDescent="0.2">
      <c r="A6" s="127" t="s">
        <v>1</v>
      </c>
      <c r="B6" s="9" t="s">
        <v>2</v>
      </c>
      <c r="C6" s="14"/>
      <c r="D6" s="13"/>
      <c r="E6" s="13" t="s">
        <v>32</v>
      </c>
      <c r="F6" s="13"/>
      <c r="G6" s="13"/>
      <c r="H6" s="42"/>
      <c r="I6" s="18"/>
      <c r="J6" s="13"/>
      <c r="K6" s="13"/>
      <c r="L6" s="13"/>
      <c r="M6" s="13"/>
      <c r="N6" s="42"/>
      <c r="O6" s="28"/>
    </row>
    <row r="7" spans="1:15" x14ac:dyDescent="0.2">
      <c r="A7" s="127"/>
      <c r="B7" s="31" t="s">
        <v>68</v>
      </c>
      <c r="C7" s="14"/>
      <c r="D7" s="13"/>
      <c r="E7" s="34" t="s">
        <v>1</v>
      </c>
      <c r="F7" s="13"/>
      <c r="G7" s="13"/>
      <c r="H7" s="42"/>
      <c r="I7" s="18"/>
      <c r="J7" s="13"/>
      <c r="K7" s="13"/>
      <c r="L7" s="13"/>
      <c r="M7" s="13"/>
      <c r="N7" s="42"/>
      <c r="O7" s="28"/>
    </row>
    <row r="8" spans="1:15" x14ac:dyDescent="0.2">
      <c r="A8" s="127"/>
      <c r="B8" s="31" t="s">
        <v>38</v>
      </c>
      <c r="C8" s="14"/>
      <c r="D8" s="13"/>
      <c r="E8" s="13"/>
      <c r="F8" s="34" t="s">
        <v>1</v>
      </c>
      <c r="G8" s="13"/>
      <c r="H8" s="42"/>
      <c r="I8" s="18"/>
      <c r="J8" s="13"/>
      <c r="K8" s="13"/>
      <c r="L8" s="13"/>
      <c r="M8" s="13"/>
      <c r="N8" s="42"/>
      <c r="O8" s="28"/>
    </row>
    <row r="9" spans="1:15" x14ac:dyDescent="0.2">
      <c r="A9" s="23"/>
      <c r="B9" s="31" t="s">
        <v>44</v>
      </c>
      <c r="C9" s="14"/>
      <c r="D9" s="13"/>
      <c r="E9" s="34" t="s">
        <v>1</v>
      </c>
      <c r="F9" s="13"/>
      <c r="G9" s="13"/>
      <c r="H9" s="42"/>
      <c r="I9" s="18"/>
      <c r="J9" s="13"/>
      <c r="K9" s="13"/>
      <c r="L9" s="13"/>
      <c r="M9" s="13"/>
      <c r="N9" s="42"/>
      <c r="O9" s="28"/>
    </row>
    <row r="10" spans="1:15" x14ac:dyDescent="0.2">
      <c r="A10" s="24"/>
      <c r="B10" s="9" t="s">
        <v>45</v>
      </c>
      <c r="C10" s="14"/>
      <c r="D10" s="13"/>
      <c r="E10" s="13"/>
      <c r="F10" s="13"/>
      <c r="G10" s="13"/>
      <c r="H10" s="42"/>
      <c r="I10" s="18"/>
      <c r="J10" s="13"/>
      <c r="K10" s="13"/>
      <c r="L10" s="34" t="s">
        <v>1</v>
      </c>
      <c r="M10" s="13"/>
      <c r="N10" s="42"/>
      <c r="O10" s="28"/>
    </row>
    <row r="11" spans="1:15" x14ac:dyDescent="0.2">
      <c r="A11" s="12" t="s">
        <v>3</v>
      </c>
      <c r="B11" s="31" t="s">
        <v>39</v>
      </c>
      <c r="C11" s="14"/>
      <c r="D11" s="13"/>
      <c r="E11" s="13"/>
      <c r="F11" s="13"/>
      <c r="G11" s="13"/>
      <c r="H11" s="42"/>
      <c r="I11" s="18"/>
      <c r="J11" s="13"/>
      <c r="K11" s="13"/>
      <c r="L11" s="34" t="s">
        <v>46</v>
      </c>
      <c r="M11" s="13"/>
      <c r="N11" s="42"/>
      <c r="O11" s="28"/>
    </row>
    <row r="12" spans="1:15" x14ac:dyDescent="0.2">
      <c r="A12" s="12" t="s">
        <v>4</v>
      </c>
      <c r="B12" s="31" t="s">
        <v>37</v>
      </c>
      <c r="C12" s="14"/>
      <c r="D12" s="13"/>
      <c r="E12" s="13"/>
      <c r="F12" s="34" t="s">
        <v>1</v>
      </c>
      <c r="G12" s="13"/>
      <c r="H12" s="42"/>
      <c r="I12" s="18"/>
      <c r="J12" s="13"/>
      <c r="K12" s="13"/>
      <c r="L12" s="13"/>
      <c r="M12" s="13"/>
      <c r="N12" s="42"/>
      <c r="O12" s="28"/>
    </row>
    <row r="13" spans="1:15" x14ac:dyDescent="0.2">
      <c r="A13" s="12" t="s">
        <v>5</v>
      </c>
      <c r="B13" s="31" t="s">
        <v>47</v>
      </c>
      <c r="C13" s="14"/>
      <c r="D13" s="13"/>
      <c r="E13" s="13"/>
      <c r="F13" s="13"/>
      <c r="G13" s="34" t="s">
        <v>1</v>
      </c>
      <c r="H13" s="42"/>
      <c r="I13" s="18"/>
      <c r="J13" s="13"/>
      <c r="K13" s="13"/>
      <c r="L13" s="13"/>
      <c r="M13" s="13"/>
      <c r="N13" s="42"/>
      <c r="O13" s="28"/>
    </row>
    <row r="14" spans="1:15" x14ac:dyDescent="0.2">
      <c r="A14" s="32" t="s">
        <v>6</v>
      </c>
      <c r="B14" s="31" t="s">
        <v>35</v>
      </c>
      <c r="C14" s="14"/>
      <c r="D14" s="13"/>
      <c r="E14" s="34" t="s">
        <v>1</v>
      </c>
      <c r="F14" s="13"/>
      <c r="G14" s="13"/>
      <c r="H14" s="42"/>
      <c r="I14" s="18"/>
      <c r="J14" s="13"/>
      <c r="K14" s="13"/>
      <c r="L14" s="13"/>
      <c r="M14" s="13"/>
      <c r="N14" s="42"/>
      <c r="O14" s="28"/>
    </row>
    <row r="15" spans="1:15" x14ac:dyDescent="0.2">
      <c r="A15" s="32"/>
      <c r="B15" s="31" t="s">
        <v>36</v>
      </c>
      <c r="C15" s="14"/>
      <c r="D15" s="13"/>
      <c r="E15" s="13"/>
      <c r="F15" s="13"/>
      <c r="G15" s="13"/>
      <c r="H15" s="42"/>
      <c r="I15" s="18"/>
      <c r="J15" s="13"/>
      <c r="K15" s="34" t="s">
        <v>1</v>
      </c>
      <c r="L15" s="13"/>
      <c r="M15" s="13"/>
      <c r="N15" s="42"/>
      <c r="O15" s="28"/>
    </row>
    <row r="16" spans="1:15" x14ac:dyDescent="0.2">
      <c r="A16" s="32"/>
      <c r="B16" s="31" t="s">
        <v>115</v>
      </c>
      <c r="C16" s="14"/>
      <c r="D16" s="34" t="s">
        <v>1</v>
      </c>
      <c r="E16" s="13"/>
      <c r="F16" s="13"/>
      <c r="G16" s="13"/>
      <c r="H16" s="42"/>
      <c r="I16" s="18"/>
      <c r="J16" s="13"/>
      <c r="K16" s="34"/>
      <c r="L16" s="13"/>
      <c r="M16" s="13"/>
      <c r="N16" s="42"/>
      <c r="O16" s="28"/>
    </row>
    <row r="17" spans="1:15" x14ac:dyDescent="0.2">
      <c r="A17" s="32"/>
      <c r="B17" s="31" t="s">
        <v>69</v>
      </c>
      <c r="C17" s="14"/>
      <c r="D17" s="13"/>
      <c r="E17" s="34" t="s">
        <v>1</v>
      </c>
      <c r="F17" s="13"/>
      <c r="G17" s="13"/>
      <c r="H17" s="42"/>
      <c r="I17" s="18"/>
      <c r="J17" s="13"/>
      <c r="K17" s="34"/>
      <c r="L17" s="13"/>
      <c r="M17" s="13"/>
      <c r="N17" s="42"/>
      <c r="O17" s="28"/>
    </row>
    <row r="18" spans="1:15" x14ac:dyDescent="0.2">
      <c r="A18" s="127" t="s">
        <v>7</v>
      </c>
      <c r="B18" s="31" t="s">
        <v>8</v>
      </c>
      <c r="C18" s="14"/>
      <c r="D18" s="13"/>
      <c r="E18" s="13"/>
      <c r="F18" s="34" t="s">
        <v>1</v>
      </c>
      <c r="G18" s="13"/>
      <c r="H18" s="42"/>
      <c r="I18" s="18"/>
      <c r="J18" s="13"/>
      <c r="K18" s="13"/>
      <c r="L18" s="13"/>
      <c r="M18" s="13"/>
      <c r="N18" s="42"/>
      <c r="O18" s="28"/>
    </row>
    <row r="19" spans="1:15" x14ac:dyDescent="0.2">
      <c r="A19" s="127"/>
      <c r="B19" s="31" t="s">
        <v>48</v>
      </c>
      <c r="C19" s="14"/>
      <c r="D19" s="13"/>
      <c r="E19" s="34" t="s">
        <v>1</v>
      </c>
      <c r="F19" s="13"/>
      <c r="G19" s="13"/>
      <c r="H19" s="42"/>
      <c r="I19" s="18"/>
      <c r="J19" s="13"/>
      <c r="K19" s="13"/>
      <c r="L19" s="13"/>
      <c r="M19" s="13"/>
      <c r="N19" s="42"/>
      <c r="O19" s="28"/>
    </row>
    <row r="20" spans="1:15" x14ac:dyDescent="0.2">
      <c r="A20" s="127"/>
      <c r="B20" s="31" t="s">
        <v>9</v>
      </c>
      <c r="C20" s="14"/>
      <c r="D20" s="13"/>
      <c r="E20" s="34" t="s">
        <v>1</v>
      </c>
      <c r="F20" s="13"/>
      <c r="G20" s="13"/>
      <c r="H20" s="42"/>
      <c r="I20" s="18"/>
      <c r="J20" s="13"/>
      <c r="K20" s="13"/>
      <c r="L20" s="13"/>
      <c r="M20" s="13"/>
      <c r="N20" s="42"/>
      <c r="O20" s="28"/>
    </row>
    <row r="21" spans="1:15" x14ac:dyDescent="0.2">
      <c r="A21" s="12" t="s">
        <v>10</v>
      </c>
      <c r="B21" s="31" t="s">
        <v>11</v>
      </c>
      <c r="C21" s="14"/>
      <c r="D21" s="34" t="s">
        <v>1</v>
      </c>
      <c r="E21" s="13"/>
      <c r="F21" s="13"/>
      <c r="G21" s="13"/>
      <c r="H21" s="42"/>
      <c r="I21" s="18"/>
      <c r="J21" s="13"/>
      <c r="K21" s="13"/>
      <c r="L21" s="13"/>
      <c r="M21" s="13"/>
      <c r="N21" s="42"/>
      <c r="O21" s="28"/>
    </row>
    <row r="22" spans="1:15" x14ac:dyDescent="0.2">
      <c r="A22" s="33"/>
      <c r="B22" s="35" t="s">
        <v>58</v>
      </c>
      <c r="C22" s="14"/>
      <c r="D22" s="13"/>
      <c r="E22" s="13"/>
      <c r="F22" s="13"/>
      <c r="G22" s="13"/>
      <c r="H22" s="42"/>
      <c r="I22" s="18"/>
      <c r="J22" s="13"/>
      <c r="K22" s="39" t="s">
        <v>1</v>
      </c>
      <c r="L22" s="13"/>
      <c r="M22" s="13"/>
      <c r="N22" s="42"/>
      <c r="O22" s="28"/>
    </row>
    <row r="23" spans="1:15" x14ac:dyDescent="0.2">
      <c r="A23" s="127" t="s">
        <v>12</v>
      </c>
      <c r="B23" s="31" t="s">
        <v>13</v>
      </c>
      <c r="C23" s="14"/>
      <c r="D23" s="13"/>
      <c r="E23" s="34" t="s">
        <v>1</v>
      </c>
      <c r="F23" s="13"/>
      <c r="G23" s="13"/>
      <c r="H23" s="42"/>
      <c r="I23" s="18"/>
      <c r="J23" s="13"/>
      <c r="K23" s="13"/>
      <c r="L23" s="13"/>
      <c r="M23" s="13"/>
      <c r="N23" s="42"/>
      <c r="O23" s="28"/>
    </row>
    <row r="24" spans="1:15" x14ac:dyDescent="0.2">
      <c r="A24" s="127"/>
      <c r="B24" s="31" t="s">
        <v>34</v>
      </c>
      <c r="C24" s="14"/>
      <c r="D24" s="13"/>
      <c r="E24" s="34" t="s">
        <v>1</v>
      </c>
      <c r="F24" s="13"/>
      <c r="G24" s="13"/>
      <c r="H24" s="42"/>
      <c r="I24" s="18"/>
      <c r="J24" s="13"/>
      <c r="K24" s="13"/>
      <c r="L24" s="13"/>
      <c r="M24" s="13"/>
      <c r="N24" s="42"/>
      <c r="O24" s="28"/>
    </row>
    <row r="25" spans="1:15" x14ac:dyDescent="0.2">
      <c r="A25" s="127"/>
      <c r="B25" s="31" t="s">
        <v>34</v>
      </c>
      <c r="C25" s="14"/>
      <c r="D25" s="13"/>
      <c r="E25" s="34" t="s">
        <v>1</v>
      </c>
      <c r="F25" s="13"/>
      <c r="G25" s="13"/>
      <c r="H25" s="42"/>
      <c r="I25" s="18"/>
      <c r="J25" s="13"/>
      <c r="K25" s="13"/>
      <c r="L25" s="13"/>
      <c r="M25" s="13"/>
      <c r="N25" s="42"/>
      <c r="O25" s="28"/>
    </row>
    <row r="26" spans="1:15" x14ac:dyDescent="0.2">
      <c r="A26" s="127"/>
      <c r="B26" s="31" t="s">
        <v>66</v>
      </c>
      <c r="C26" s="14"/>
      <c r="D26" s="13"/>
      <c r="E26" s="13"/>
      <c r="F26" s="34" t="s">
        <v>1</v>
      </c>
      <c r="G26" s="13"/>
      <c r="H26" s="42"/>
      <c r="I26" s="18"/>
      <c r="J26" s="13"/>
      <c r="K26" s="13"/>
      <c r="L26" s="13"/>
      <c r="M26" s="13"/>
      <c r="N26" s="42"/>
      <c r="O26" s="28"/>
    </row>
    <row r="27" spans="1:15" x14ac:dyDescent="0.2">
      <c r="A27" s="127"/>
      <c r="B27" s="31" t="s">
        <v>33</v>
      </c>
      <c r="C27" s="14"/>
      <c r="D27" s="13"/>
      <c r="E27" s="34" t="s">
        <v>1</v>
      </c>
      <c r="F27" s="13"/>
      <c r="G27" s="13"/>
      <c r="H27" s="42"/>
      <c r="I27" s="18"/>
      <c r="J27" s="13"/>
      <c r="K27" s="13"/>
      <c r="L27" s="13"/>
      <c r="M27" s="13"/>
      <c r="N27" s="42"/>
      <c r="O27" s="28"/>
    </row>
    <row r="28" spans="1:15" x14ac:dyDescent="0.2">
      <c r="A28" s="128" t="s">
        <v>14</v>
      </c>
      <c r="B28" s="31" t="s">
        <v>15</v>
      </c>
      <c r="C28" s="14"/>
      <c r="D28" s="13"/>
      <c r="E28" s="34" t="s">
        <v>1</v>
      </c>
      <c r="F28" s="13"/>
      <c r="G28" s="13"/>
      <c r="H28" s="42"/>
      <c r="I28" s="18"/>
      <c r="J28" s="13"/>
      <c r="K28" s="13"/>
      <c r="L28" s="13"/>
      <c r="M28" s="13"/>
      <c r="N28" s="42"/>
      <c r="O28" s="28"/>
    </row>
    <row r="29" spans="1:15" x14ac:dyDescent="0.2">
      <c r="A29" s="128"/>
      <c r="B29" s="9" t="s">
        <v>16</v>
      </c>
      <c r="C29" s="14"/>
      <c r="D29" s="13"/>
      <c r="E29" s="13"/>
      <c r="F29" s="13"/>
      <c r="G29" s="13"/>
      <c r="H29" s="42"/>
      <c r="I29" s="18"/>
      <c r="J29" s="34" t="s">
        <v>1</v>
      </c>
      <c r="K29" s="13"/>
      <c r="L29" s="13"/>
      <c r="M29" s="13"/>
      <c r="N29" s="42"/>
      <c r="O29" s="28"/>
    </row>
    <row r="30" spans="1:15" x14ac:dyDescent="0.2">
      <c r="A30" s="128"/>
      <c r="B30" s="31" t="s">
        <v>50</v>
      </c>
      <c r="C30" s="14"/>
      <c r="D30" s="13"/>
      <c r="E30" s="34" t="s">
        <v>1</v>
      </c>
      <c r="F30" s="34"/>
      <c r="G30" s="13"/>
      <c r="H30" s="42"/>
      <c r="I30" s="18"/>
      <c r="J30" s="13"/>
      <c r="K30" s="13"/>
      <c r="L30" s="13"/>
      <c r="M30" s="13"/>
      <c r="N30" s="42"/>
      <c r="O30" s="28"/>
    </row>
    <row r="31" spans="1:15" x14ac:dyDescent="0.2">
      <c r="A31" s="128"/>
      <c r="B31" s="31" t="s">
        <v>40</v>
      </c>
      <c r="C31" s="14"/>
      <c r="D31" s="13"/>
      <c r="E31" s="34" t="s">
        <v>1</v>
      </c>
      <c r="F31" s="13"/>
      <c r="G31" s="34" t="s">
        <v>1</v>
      </c>
      <c r="H31" s="42"/>
      <c r="I31" s="18"/>
      <c r="J31" s="13"/>
      <c r="K31" s="13"/>
      <c r="L31" s="13"/>
      <c r="M31" s="13"/>
      <c r="N31" s="42"/>
      <c r="O31" s="28"/>
    </row>
    <row r="32" spans="1:15" x14ac:dyDescent="0.2">
      <c r="A32" s="127" t="s">
        <v>17</v>
      </c>
      <c r="B32" s="31" t="s">
        <v>18</v>
      </c>
      <c r="C32" s="14"/>
      <c r="D32" s="13"/>
      <c r="E32" s="34" t="s">
        <v>1</v>
      </c>
      <c r="F32" s="13"/>
      <c r="G32" s="13"/>
      <c r="H32" s="42"/>
      <c r="I32" s="18"/>
      <c r="J32" s="13"/>
      <c r="K32" s="13"/>
      <c r="L32" s="13"/>
      <c r="M32" s="13"/>
      <c r="N32" s="42"/>
      <c r="O32" s="28"/>
    </row>
    <row r="33" spans="1:15" x14ac:dyDescent="0.2">
      <c r="A33" s="127"/>
      <c r="B33" s="31" t="s">
        <v>19</v>
      </c>
      <c r="C33" s="14"/>
      <c r="D33" s="13"/>
      <c r="E33" s="34" t="s">
        <v>1</v>
      </c>
      <c r="F33" s="13"/>
      <c r="G33" s="13"/>
      <c r="H33" s="42"/>
      <c r="I33" s="18"/>
      <c r="J33" s="13"/>
      <c r="K33" s="13"/>
      <c r="L33" s="13"/>
      <c r="M33" s="13"/>
      <c r="N33" s="42"/>
      <c r="O33" s="28"/>
    </row>
    <row r="34" spans="1:15" x14ac:dyDescent="0.2">
      <c r="A34" s="26"/>
      <c r="B34" s="31" t="s">
        <v>51</v>
      </c>
      <c r="C34" s="14"/>
      <c r="D34" s="13"/>
      <c r="E34" s="13"/>
      <c r="F34" s="13"/>
      <c r="G34" s="13"/>
      <c r="H34" s="42"/>
      <c r="I34" s="18"/>
      <c r="J34" s="13"/>
      <c r="K34" s="13"/>
      <c r="L34" s="13"/>
      <c r="M34" s="34" t="s">
        <v>1</v>
      </c>
      <c r="N34" s="43"/>
      <c r="O34" s="28"/>
    </row>
    <row r="35" spans="1:15" x14ac:dyDescent="0.2">
      <c r="A35" s="26"/>
      <c r="B35" s="9" t="s">
        <v>49</v>
      </c>
      <c r="C35" s="14"/>
      <c r="D35" s="34" t="s">
        <v>1</v>
      </c>
      <c r="E35" s="13"/>
      <c r="F35" s="13"/>
      <c r="G35" s="13"/>
      <c r="H35" s="42"/>
      <c r="I35" s="18"/>
      <c r="J35" s="13"/>
      <c r="K35" s="13"/>
      <c r="L35" s="13"/>
      <c r="M35" s="13"/>
      <c r="N35" s="42"/>
      <c r="O35" s="28"/>
    </row>
    <row r="36" spans="1:15" x14ac:dyDescent="0.2">
      <c r="A36" s="12" t="s">
        <v>20</v>
      </c>
      <c r="B36" s="75" t="s">
        <v>55</v>
      </c>
      <c r="C36" s="14"/>
      <c r="D36" s="13"/>
      <c r="E36" s="13"/>
      <c r="F36" s="34" t="s">
        <v>1</v>
      </c>
      <c r="G36" s="13"/>
      <c r="H36" s="42"/>
      <c r="I36" s="18"/>
      <c r="J36" s="13"/>
      <c r="K36" s="13"/>
      <c r="L36" s="13"/>
      <c r="M36" s="13"/>
      <c r="N36" s="42"/>
      <c r="O36" s="28"/>
    </row>
    <row r="37" spans="1:15" x14ac:dyDescent="0.2">
      <c r="A37" s="36"/>
      <c r="B37" s="58" t="s">
        <v>64</v>
      </c>
      <c r="C37" s="14"/>
      <c r="D37" s="13"/>
      <c r="E37" s="13"/>
      <c r="F37" s="34" t="s">
        <v>1</v>
      </c>
      <c r="G37" s="13"/>
      <c r="H37" s="42"/>
      <c r="I37" s="18"/>
      <c r="J37" s="13"/>
      <c r="K37" s="13"/>
      <c r="L37" s="13"/>
      <c r="M37" s="13"/>
      <c r="N37" s="42"/>
      <c r="O37" s="28"/>
    </row>
    <row r="38" spans="1:15" x14ac:dyDescent="0.2">
      <c r="A38" s="12" t="s">
        <v>21</v>
      </c>
      <c r="B38" s="9" t="s">
        <v>41</v>
      </c>
      <c r="C38" s="14"/>
      <c r="D38" s="13"/>
      <c r="E38" s="13"/>
      <c r="F38" s="13"/>
      <c r="G38" s="13"/>
      <c r="H38" s="42"/>
      <c r="I38" s="18"/>
      <c r="J38" s="13"/>
      <c r="K38" s="13" t="s">
        <v>32</v>
      </c>
      <c r="L38" s="13"/>
      <c r="M38" s="13"/>
      <c r="N38" s="42"/>
      <c r="O38" s="28"/>
    </row>
    <row r="39" spans="1:15" x14ac:dyDescent="0.2">
      <c r="A39" s="127" t="s">
        <v>22</v>
      </c>
      <c r="B39" s="31" t="s">
        <v>23</v>
      </c>
      <c r="C39" s="14"/>
      <c r="D39" s="13"/>
      <c r="F39" s="34" t="s">
        <v>1</v>
      </c>
      <c r="G39" s="13"/>
      <c r="H39" s="42"/>
      <c r="I39" s="18"/>
      <c r="J39" s="13"/>
      <c r="K39" s="13"/>
      <c r="L39" s="13"/>
      <c r="M39" s="13"/>
      <c r="N39" s="42"/>
      <c r="O39" s="28"/>
    </row>
    <row r="40" spans="1:15" x14ac:dyDescent="0.2">
      <c r="A40" s="127"/>
      <c r="B40" s="9" t="s">
        <v>54</v>
      </c>
      <c r="C40" s="14"/>
      <c r="D40" s="13"/>
      <c r="E40" s="13" t="s">
        <v>32</v>
      </c>
      <c r="F40" s="13"/>
      <c r="G40" s="13"/>
      <c r="H40" s="42"/>
      <c r="I40" s="18"/>
      <c r="J40" s="13"/>
      <c r="K40" s="13"/>
      <c r="L40" s="13"/>
      <c r="M40" s="13"/>
      <c r="N40" s="42"/>
      <c r="O40" s="28"/>
    </row>
    <row r="41" spans="1:15" x14ac:dyDescent="0.2">
      <c r="A41" s="127"/>
      <c r="B41" s="58" t="s">
        <v>42</v>
      </c>
      <c r="C41" s="14"/>
      <c r="D41" s="13"/>
      <c r="E41" s="34" t="s">
        <v>1</v>
      </c>
      <c r="F41" s="13"/>
      <c r="G41" s="13"/>
      <c r="H41" s="42"/>
      <c r="I41" s="18"/>
      <c r="J41" s="13"/>
      <c r="K41" s="13"/>
      <c r="L41" s="13"/>
      <c r="M41" s="13"/>
      <c r="N41" s="42"/>
      <c r="O41" s="28"/>
    </row>
    <row r="42" spans="1:15" x14ac:dyDescent="0.2">
      <c r="A42" s="108" t="s">
        <v>103</v>
      </c>
      <c r="B42" s="58" t="s">
        <v>101</v>
      </c>
      <c r="C42" s="14"/>
      <c r="D42" s="13"/>
      <c r="E42" s="34" t="s">
        <v>1</v>
      </c>
      <c r="F42" s="13"/>
      <c r="G42" s="13"/>
      <c r="H42" s="42"/>
      <c r="I42" s="18"/>
      <c r="J42" s="13"/>
      <c r="K42" s="13"/>
      <c r="L42" s="13"/>
      <c r="M42" s="13"/>
      <c r="N42" s="42"/>
      <c r="O42" s="28"/>
    </row>
    <row r="43" spans="1:15" x14ac:dyDescent="0.2">
      <c r="A43" s="108"/>
      <c r="B43" s="58" t="s">
        <v>102</v>
      </c>
      <c r="C43" s="14"/>
      <c r="D43" s="13"/>
      <c r="E43" s="34"/>
      <c r="F43" s="34" t="s">
        <v>1</v>
      </c>
      <c r="G43" s="13"/>
      <c r="H43" s="42"/>
      <c r="I43" s="18"/>
      <c r="J43" s="13"/>
      <c r="K43" s="13"/>
      <c r="L43" s="13"/>
      <c r="M43" s="13"/>
      <c r="N43" s="42"/>
      <c r="O43" s="28"/>
    </row>
    <row r="44" spans="1:15" x14ac:dyDescent="0.2">
      <c r="A44" s="22" t="s">
        <v>24</v>
      </c>
      <c r="B44" s="58" t="s">
        <v>53</v>
      </c>
      <c r="C44" s="14"/>
      <c r="D44" s="13"/>
      <c r="E44" s="34" t="s">
        <v>1</v>
      </c>
      <c r="G44" s="13"/>
      <c r="H44" s="42"/>
      <c r="I44" s="18"/>
      <c r="J44" s="13"/>
      <c r="K44" s="13"/>
      <c r="L44" s="13"/>
      <c r="M44" s="13"/>
      <c r="N44" s="42"/>
      <c r="O44" s="28"/>
    </row>
    <row r="45" spans="1:15" x14ac:dyDescent="0.2">
      <c r="A45" s="25"/>
      <c r="B45" s="31" t="s">
        <v>70</v>
      </c>
      <c r="C45" s="14"/>
      <c r="D45" s="13"/>
      <c r="E45" s="13"/>
      <c r="F45" s="13"/>
      <c r="G45" s="13"/>
      <c r="H45" s="59"/>
      <c r="I45" s="34" t="s">
        <v>1</v>
      </c>
      <c r="J45" s="13"/>
      <c r="K45" s="13"/>
      <c r="L45" s="13"/>
      <c r="M45" s="13"/>
      <c r="N45" s="42"/>
      <c r="O45" s="28"/>
    </row>
    <row r="46" spans="1:15" x14ac:dyDescent="0.2">
      <c r="A46" s="108"/>
      <c r="B46" s="31" t="s">
        <v>105</v>
      </c>
      <c r="C46" s="14"/>
      <c r="D46" s="13"/>
      <c r="E46" s="34" t="s">
        <v>1</v>
      </c>
      <c r="F46" s="13"/>
      <c r="G46" s="13"/>
      <c r="H46" s="42"/>
      <c r="I46" s="109"/>
      <c r="J46" s="13"/>
      <c r="K46" s="13"/>
      <c r="L46" s="13"/>
      <c r="M46" s="13"/>
      <c r="N46" s="42"/>
      <c r="O46" s="28"/>
    </row>
    <row r="47" spans="1:15" x14ac:dyDescent="0.2">
      <c r="A47" s="108"/>
      <c r="B47" s="31" t="s">
        <v>105</v>
      </c>
      <c r="C47" s="14"/>
      <c r="D47" s="13"/>
      <c r="E47" s="34" t="s">
        <v>1</v>
      </c>
      <c r="F47" s="13"/>
      <c r="G47" s="13"/>
      <c r="H47" s="42"/>
      <c r="I47" s="109"/>
      <c r="J47" s="13"/>
      <c r="K47" s="13"/>
      <c r="L47" s="13"/>
      <c r="M47" s="13"/>
      <c r="N47" s="42"/>
      <c r="O47" s="28"/>
    </row>
    <row r="48" spans="1:15" x14ac:dyDescent="0.2">
      <c r="A48" s="51"/>
      <c r="B48" s="35" t="s">
        <v>71</v>
      </c>
      <c r="C48" s="14"/>
      <c r="D48" s="13"/>
      <c r="E48" s="34" t="s">
        <v>1</v>
      </c>
      <c r="F48" s="13"/>
      <c r="G48" s="13"/>
      <c r="H48" s="42"/>
      <c r="I48" s="18"/>
      <c r="J48" s="13"/>
      <c r="K48" s="13"/>
      <c r="L48" s="13"/>
      <c r="M48" s="13"/>
      <c r="N48" s="42"/>
      <c r="O48" s="28"/>
    </row>
    <row r="49" spans="1:15" x14ac:dyDescent="0.2">
      <c r="A49" s="30"/>
      <c r="B49" s="35" t="s">
        <v>72</v>
      </c>
      <c r="C49" s="14"/>
      <c r="D49" s="13"/>
      <c r="E49" s="13"/>
      <c r="F49" s="39" t="s">
        <v>1</v>
      </c>
      <c r="G49" s="13"/>
      <c r="H49" s="42"/>
      <c r="I49" s="18"/>
      <c r="J49" s="13"/>
      <c r="K49" s="13"/>
      <c r="L49" s="13"/>
      <c r="M49" s="13"/>
      <c r="N49" s="42"/>
      <c r="O49" s="28"/>
    </row>
    <row r="50" spans="1:15" x14ac:dyDescent="0.2">
      <c r="A50" s="15"/>
      <c r="B50" s="37" t="s">
        <v>43</v>
      </c>
      <c r="C50" s="19"/>
      <c r="D50" s="50"/>
      <c r="E50" s="50" t="s">
        <v>1</v>
      </c>
      <c r="F50" s="52"/>
      <c r="G50" s="20"/>
      <c r="H50" s="44"/>
      <c r="I50" s="21"/>
      <c r="J50" s="20"/>
      <c r="K50" s="20"/>
      <c r="L50" s="20"/>
      <c r="M50" s="20"/>
      <c r="N50" s="44"/>
      <c r="O50" s="29"/>
    </row>
    <row r="51" spans="1:15" x14ac:dyDescent="0.2">
      <c r="A51" s="14"/>
      <c r="B51" s="9"/>
      <c r="C51" s="38"/>
      <c r="D51" s="38"/>
      <c r="E51" s="38"/>
      <c r="F51" s="38"/>
      <c r="G51" s="38"/>
      <c r="H51" s="45"/>
      <c r="I51" s="38"/>
      <c r="J51" s="38"/>
      <c r="K51" s="38"/>
      <c r="L51" s="38"/>
      <c r="M51" s="38"/>
      <c r="N51" s="45"/>
      <c r="O51" s="38"/>
    </row>
    <row r="52" spans="1:15" x14ac:dyDescent="0.2">
      <c r="A52" s="14"/>
      <c r="B52" s="9"/>
      <c r="C52" s="38"/>
      <c r="D52" s="49" t="str">
        <f>D3</f>
        <v>Medium</v>
      </c>
      <c r="E52" s="49" t="str">
        <f>E3</f>
        <v>Large</v>
      </c>
      <c r="F52" s="49" t="str">
        <f>F3</f>
        <v>X / Large</v>
      </c>
      <c r="G52" s="49" t="str">
        <f>G3</f>
        <v>XX / Large</v>
      </c>
      <c r="H52" s="45"/>
      <c r="I52" s="49" t="str">
        <f>I3</f>
        <v>Small</v>
      </c>
      <c r="J52" s="49" t="str">
        <f>J3</f>
        <v>Medium</v>
      </c>
      <c r="K52" s="49" t="str">
        <f>K3</f>
        <v>Large</v>
      </c>
      <c r="L52" s="49" t="str">
        <f>L3</f>
        <v>X / Large</v>
      </c>
      <c r="M52" s="49" t="str">
        <f>M3</f>
        <v>XX / Large</v>
      </c>
      <c r="N52" s="45"/>
      <c r="O52" s="38"/>
    </row>
    <row r="53" spans="1:15" x14ac:dyDescent="0.2">
      <c r="A53" s="1"/>
      <c r="B53" s="2"/>
      <c r="C53" s="1"/>
      <c r="H53" s="46"/>
      <c r="N53" s="46"/>
    </row>
    <row r="54" spans="1:15" s="64" customFormat="1" x14ac:dyDescent="0.2">
      <c r="A54" s="60"/>
      <c r="B54" s="67" t="s">
        <v>59</v>
      </c>
      <c r="C54" s="68"/>
      <c r="D54" s="61">
        <v>3</v>
      </c>
      <c r="E54" s="61">
        <v>25</v>
      </c>
      <c r="F54" s="61">
        <v>10</v>
      </c>
      <c r="G54" s="61">
        <v>3</v>
      </c>
      <c r="H54" s="62">
        <f>SUM(D54:G54)</f>
        <v>41</v>
      </c>
      <c r="I54" s="61">
        <v>1</v>
      </c>
      <c r="J54" s="61">
        <v>3</v>
      </c>
      <c r="K54" s="62">
        <v>3</v>
      </c>
      <c r="L54" s="61">
        <v>1</v>
      </c>
      <c r="M54" s="61">
        <v>1</v>
      </c>
      <c r="N54" s="62">
        <f>SUM(I54:M54)</f>
        <v>9</v>
      </c>
      <c r="O54" s="63">
        <f>H54+N54</f>
        <v>50</v>
      </c>
    </row>
    <row r="55" spans="1:15" x14ac:dyDescent="0.2">
      <c r="A55" s="1"/>
      <c r="B55" s="69"/>
      <c r="C55" s="70"/>
      <c r="D55" s="54"/>
      <c r="E55" s="54"/>
      <c r="F55" s="54"/>
      <c r="G55" s="54"/>
      <c r="H55" s="48"/>
      <c r="I55" s="54"/>
      <c r="J55" s="54"/>
      <c r="K55" s="54"/>
      <c r="L55" s="54"/>
      <c r="M55" s="54"/>
      <c r="N55" s="54"/>
      <c r="O55" s="54"/>
    </row>
    <row r="56" spans="1:15" x14ac:dyDescent="0.2">
      <c r="A56" s="1" t="s">
        <v>46</v>
      </c>
      <c r="B56" s="69" t="s">
        <v>57</v>
      </c>
      <c r="C56" s="70"/>
      <c r="D56" s="76">
        <f>-D57-D58+D54</f>
        <v>0</v>
      </c>
      <c r="E56" s="76">
        <f>-E57-E58+E54</f>
        <v>-1</v>
      </c>
      <c r="F56" s="76">
        <f>-F57-F58+F54</f>
        <v>1</v>
      </c>
      <c r="G56" s="76">
        <f>-G57-G58+G54</f>
        <v>1</v>
      </c>
      <c r="H56" s="47">
        <f>SUM(D56:G56)</f>
        <v>1</v>
      </c>
      <c r="I56" s="76">
        <f>-I57-I58+I54</f>
        <v>0</v>
      </c>
      <c r="J56" s="76">
        <f>-J57-J58+J54</f>
        <v>2</v>
      </c>
      <c r="K56" s="76">
        <f>-K57-K58+K54</f>
        <v>0</v>
      </c>
      <c r="L56" s="76">
        <f>-L57-L58+L54</f>
        <v>0</v>
      </c>
      <c r="M56" s="76">
        <f>-M57-M58+M54</f>
        <v>0</v>
      </c>
      <c r="N56" s="47">
        <f>SUM(I56:M56)</f>
        <v>2</v>
      </c>
      <c r="O56" s="53">
        <f>SUM(D56:M56)</f>
        <v>4</v>
      </c>
    </row>
    <row r="57" spans="1:15" x14ac:dyDescent="0.2">
      <c r="A57" s="66" t="s">
        <v>1</v>
      </c>
      <c r="B57" s="69" t="s">
        <v>62</v>
      </c>
      <c r="C57" s="70"/>
      <c r="D57" s="55">
        <f>COUNTIF(D5:D50,"C")</f>
        <v>3</v>
      </c>
      <c r="E57" s="55">
        <f>COUNTIF(E4:E50,"C")</f>
        <v>24</v>
      </c>
      <c r="F57" s="55">
        <f>COUNTIF(F5:F50,"C")</f>
        <v>9</v>
      </c>
      <c r="G57" s="55">
        <f>COUNTIF(G5:G50,"C")</f>
        <v>2</v>
      </c>
      <c r="H57" s="47">
        <f t="shared" ref="H57:H59" si="0">SUM(D57:G57)</f>
        <v>38</v>
      </c>
      <c r="I57" s="55">
        <f>COUNTIF(I4:I50,"C")</f>
        <v>1</v>
      </c>
      <c r="J57" s="55">
        <f>COUNTIF(J4:J50,"C")</f>
        <v>1</v>
      </c>
      <c r="K57" s="53">
        <f>COUNTIF(K4:K50,"C")</f>
        <v>2</v>
      </c>
      <c r="L57" s="55">
        <f>COUNTIF(L4:L50,"C")</f>
        <v>1</v>
      </c>
      <c r="M57" s="53">
        <f>COUNTIF(M4:M50,"C")</f>
        <v>1</v>
      </c>
      <c r="N57" s="47">
        <f t="shared" ref="N57:N58" si="1">SUM(I57:M57)</f>
        <v>6</v>
      </c>
      <c r="O57" s="71">
        <f>H57+N57</f>
        <v>44</v>
      </c>
    </row>
    <row r="58" spans="1:15" ht="14.25" customHeight="1" x14ac:dyDescent="0.2">
      <c r="A58" s="1" t="s">
        <v>32</v>
      </c>
      <c r="B58" s="69" t="s">
        <v>61</v>
      </c>
      <c r="C58" s="70"/>
      <c r="D58" s="53">
        <f>COUNTIF(D5:D50,"x")</f>
        <v>0</v>
      </c>
      <c r="E58" s="53">
        <f>COUNTIF(E4:E50,"x")</f>
        <v>2</v>
      </c>
      <c r="F58" s="53">
        <f>COUNTIF(F5:F50,"x")</f>
        <v>0</v>
      </c>
      <c r="G58" s="53">
        <f>COUNTIF(G5:G50,"x")</f>
        <v>0</v>
      </c>
      <c r="H58" s="47">
        <f t="shared" si="0"/>
        <v>2</v>
      </c>
      <c r="I58" s="53">
        <f>COUNTIF(I4:I50,"x")</f>
        <v>0</v>
      </c>
      <c r="J58" s="53">
        <f>COUNTIF(J4:J50,"x")</f>
        <v>0</v>
      </c>
      <c r="K58" s="53">
        <f>COUNTIF(K4:K50,"x")</f>
        <v>1</v>
      </c>
      <c r="L58" s="53">
        <f t="shared" ref="L58:M58" si="2">COUNTIF(L4:L50,"x")</f>
        <v>0</v>
      </c>
      <c r="M58" s="53">
        <f t="shared" si="2"/>
        <v>0</v>
      </c>
      <c r="N58" s="47">
        <f t="shared" si="1"/>
        <v>1</v>
      </c>
      <c r="O58" s="53">
        <f>SUM(D58:M58)</f>
        <v>5</v>
      </c>
    </row>
    <row r="59" spans="1:15" x14ac:dyDescent="0.2">
      <c r="A59" s="1" t="s">
        <v>46</v>
      </c>
      <c r="B59" s="69" t="s">
        <v>60</v>
      </c>
      <c r="C59" s="70"/>
      <c r="D59" s="56">
        <f>SUM(D56:D58)</f>
        <v>3</v>
      </c>
      <c r="E59" s="56">
        <f>SUM(E56:E58)</f>
        <v>25</v>
      </c>
      <c r="F59" s="56">
        <f>SUM(F56:F58)</f>
        <v>10</v>
      </c>
      <c r="G59" s="56">
        <f>SUM(G56:G58)</f>
        <v>3</v>
      </c>
      <c r="H59" s="47">
        <f t="shared" si="0"/>
        <v>41</v>
      </c>
      <c r="I59" s="56">
        <f>SUM(I56:I58)</f>
        <v>1</v>
      </c>
      <c r="J59" s="56">
        <f>SUM(J56:J58)</f>
        <v>3</v>
      </c>
      <c r="K59" s="56">
        <f>SUM(K56:K58)</f>
        <v>3</v>
      </c>
      <c r="L59" s="56">
        <f>SUM(L56:L58)</f>
        <v>1</v>
      </c>
      <c r="M59" s="56">
        <f>SUM(M56:M58)</f>
        <v>1</v>
      </c>
      <c r="N59" s="47">
        <f>SUM(I59:M59)</f>
        <v>9</v>
      </c>
      <c r="O59" s="56">
        <f>H59+N59</f>
        <v>50</v>
      </c>
    </row>
    <row r="60" spans="1:15" x14ac:dyDescent="0.2">
      <c r="A60" s="1" t="s">
        <v>46</v>
      </c>
      <c r="B60" s="69"/>
      <c r="C60" s="70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</row>
    <row r="61" spans="1:15" x14ac:dyDescent="0.2">
      <c r="A61" s="1" t="s">
        <v>46</v>
      </c>
      <c r="B61" s="69" t="s">
        <v>104</v>
      </c>
      <c r="C61" s="70"/>
      <c r="D61" s="53">
        <f>D54-D57</f>
        <v>0</v>
      </c>
      <c r="E61" s="53">
        <f>E54-E57</f>
        <v>1</v>
      </c>
      <c r="F61" s="53">
        <f>F54-F57</f>
        <v>1</v>
      </c>
      <c r="G61" s="53">
        <f>G54-G57</f>
        <v>1</v>
      </c>
      <c r="H61" s="72"/>
      <c r="I61" s="53">
        <f>I54-I57</f>
        <v>0</v>
      </c>
      <c r="J61" s="53">
        <f>J54-J57</f>
        <v>2</v>
      </c>
      <c r="K61" s="53">
        <f>K54-K57</f>
        <v>1</v>
      </c>
      <c r="L61" s="53">
        <f>L54-L57</f>
        <v>0</v>
      </c>
      <c r="M61" s="72"/>
      <c r="N61" s="72"/>
      <c r="O61" s="72"/>
    </row>
    <row r="62" spans="1:15" s="64" customFormat="1" x14ac:dyDescent="0.2">
      <c r="A62" s="60" t="s">
        <v>46</v>
      </c>
      <c r="B62" s="67" t="s">
        <v>65</v>
      </c>
      <c r="C62" s="68"/>
      <c r="D62" s="110">
        <v>0</v>
      </c>
      <c r="E62" s="110">
        <v>1</v>
      </c>
      <c r="F62" s="110">
        <v>1</v>
      </c>
      <c r="G62" s="112">
        <v>1</v>
      </c>
      <c r="H62" s="62">
        <f>SUM(C62:G62)</f>
        <v>3</v>
      </c>
      <c r="I62" s="61">
        <v>0</v>
      </c>
      <c r="J62" s="110">
        <v>2</v>
      </c>
      <c r="K62" s="61">
        <v>0</v>
      </c>
      <c r="L62" s="61">
        <v>0</v>
      </c>
      <c r="M62" s="74"/>
      <c r="N62" s="62">
        <f>SUM(I62:M62)</f>
        <v>2</v>
      </c>
      <c r="O62" s="65">
        <f>N62+H62</f>
        <v>5</v>
      </c>
    </row>
    <row r="63" spans="1:15" x14ac:dyDescent="0.2">
      <c r="A63" s="2" t="s">
        <v>46</v>
      </c>
      <c r="B63" s="2"/>
      <c r="C63" s="1"/>
      <c r="D63"/>
      <c r="E63"/>
      <c r="F63"/>
      <c r="G63"/>
      <c r="H63"/>
      <c r="I63"/>
      <c r="J63"/>
      <c r="K63"/>
      <c r="L63"/>
      <c r="M63"/>
      <c r="N63"/>
    </row>
    <row r="64" spans="1:15" x14ac:dyDescent="0.2">
      <c r="A64" s="2" t="s">
        <v>46</v>
      </c>
      <c r="B64" s="2"/>
      <c r="C64" s="1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 s="2" t="s">
        <v>46</v>
      </c>
      <c r="B65" s="2" t="s">
        <v>46</v>
      </c>
      <c r="C65" s="1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 s="2" t="s">
        <v>46</v>
      </c>
      <c r="B66" s="2" t="s">
        <v>46</v>
      </c>
      <c r="C66" s="1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 s="2" t="s">
        <v>46</v>
      </c>
      <c r="B67" s="2"/>
      <c r="C67" s="1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 s="2" t="s">
        <v>46</v>
      </c>
      <c r="B68" s="2" t="s">
        <v>46</v>
      </c>
      <c r="D68"/>
      <c r="E68"/>
      <c r="F68"/>
      <c r="G68"/>
      <c r="H68"/>
      <c r="I68"/>
      <c r="J68"/>
      <c r="K68"/>
      <c r="L68"/>
      <c r="M68"/>
      <c r="N68"/>
    </row>
  </sheetData>
  <mergeCells count="6">
    <mergeCell ref="A39:A41"/>
    <mergeCell ref="A6:A8"/>
    <mergeCell ref="A18:A20"/>
    <mergeCell ref="A23:A27"/>
    <mergeCell ref="A28:A31"/>
    <mergeCell ref="A32:A33"/>
  </mergeCells>
  <printOptions horizontalCentered="1"/>
  <pageMargins left="0.23622047244094491" right="0.23622047244094491" top="0.35433070866141736" bottom="0.35433070866141736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workbookViewId="0">
      <selection activeCell="H12" sqref="H12"/>
    </sheetView>
  </sheetViews>
  <sheetFormatPr defaultRowHeight="12.75" x14ac:dyDescent="0.2"/>
  <sheetData>
    <row r="3" spans="2:3" x14ac:dyDescent="0.2">
      <c r="B3" s="98">
        <v>1</v>
      </c>
      <c r="C3" s="98" t="s">
        <v>128</v>
      </c>
    </row>
    <row r="4" spans="2:3" x14ac:dyDescent="0.2">
      <c r="B4" s="98">
        <v>3</v>
      </c>
      <c r="C4" s="98" t="s">
        <v>126</v>
      </c>
    </row>
    <row r="5" spans="2:3" x14ac:dyDescent="0.2">
      <c r="B5" s="98">
        <v>2</v>
      </c>
      <c r="C5" s="98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2"/>
  <sheetViews>
    <sheetView workbookViewId="0">
      <selection activeCell="L29" sqref="L29"/>
    </sheetView>
  </sheetViews>
  <sheetFormatPr defaultRowHeight="12.75" x14ac:dyDescent="0.2"/>
  <cols>
    <col min="2" max="2" width="12.5703125" customWidth="1"/>
    <col min="3" max="3" width="4.85546875" customWidth="1"/>
    <col min="4" max="4" width="20.7109375" customWidth="1"/>
    <col min="5" max="5" width="11.7109375" customWidth="1"/>
    <col min="6" max="6" width="11" bestFit="1" customWidth="1"/>
    <col min="7" max="7" width="12.5703125" customWidth="1"/>
    <col min="8" max="9" width="13.42578125" customWidth="1"/>
    <col min="10" max="10" width="12" customWidth="1"/>
    <col min="11" max="12" width="13" customWidth="1"/>
    <col min="13" max="13" width="9.85546875" customWidth="1"/>
    <col min="14" max="14" width="13" customWidth="1"/>
    <col min="15" max="15" width="11.140625" customWidth="1"/>
    <col min="17" max="17" width="12.5703125" bestFit="1" customWidth="1"/>
  </cols>
  <sheetData>
    <row r="2" spans="2:17" ht="25.5" x14ac:dyDescent="0.2">
      <c r="H2" s="81" t="s">
        <v>79</v>
      </c>
    </row>
    <row r="3" spans="2:17" x14ac:dyDescent="0.2">
      <c r="B3" t="s">
        <v>74</v>
      </c>
      <c r="C3">
        <v>15</v>
      </c>
      <c r="D3" t="s">
        <v>76</v>
      </c>
      <c r="E3" s="79">
        <v>41</v>
      </c>
      <c r="F3" s="79">
        <f>C3*E3</f>
        <v>615</v>
      </c>
      <c r="G3" s="90">
        <f>F3/$F$6</f>
        <v>0.38317757009345793</v>
      </c>
      <c r="H3" s="79">
        <v>704</v>
      </c>
      <c r="I3" s="88">
        <f>F3</f>
        <v>615</v>
      </c>
      <c r="J3" s="88">
        <f>D11</f>
        <v>88.888888888888886</v>
      </c>
      <c r="K3" s="88">
        <f>I3+J3</f>
        <v>703.88888888888891</v>
      </c>
      <c r="L3" s="95">
        <f>K3/$H$10</f>
        <v>687.92893753800706</v>
      </c>
      <c r="M3" s="95">
        <f>$H$13*$F$11</f>
        <v>6.6666666666666661</v>
      </c>
      <c r="N3" s="95">
        <f>L3+M3</f>
        <v>694.59560420467369</v>
      </c>
      <c r="O3" s="79">
        <f>H3+111</f>
        <v>815</v>
      </c>
      <c r="P3" s="86">
        <f>O3/O8</f>
        <v>0.45152354570637121</v>
      </c>
      <c r="Q3" s="82">
        <f>$Q$8*P3</f>
        <v>803.29357249755799</v>
      </c>
    </row>
    <row r="4" spans="2:17" x14ac:dyDescent="0.2">
      <c r="B4" t="s">
        <v>75</v>
      </c>
      <c r="C4">
        <v>18</v>
      </c>
      <c r="D4" t="s">
        <v>77</v>
      </c>
      <c r="E4" s="79">
        <v>29</v>
      </c>
      <c r="F4" s="79">
        <f t="shared" ref="F4:F5" si="0">C4*E4</f>
        <v>522</v>
      </c>
      <c r="G4" s="90">
        <f t="shared" ref="G4:G5" si="1">F4/$F$6</f>
        <v>0.3252336448598131</v>
      </c>
      <c r="H4" s="79">
        <v>1101</v>
      </c>
      <c r="I4" s="94">
        <f>F5+F4</f>
        <v>990</v>
      </c>
      <c r="J4" s="94">
        <f>D12</f>
        <v>111.11111111111111</v>
      </c>
      <c r="K4" s="92">
        <f>I4+J4</f>
        <v>1101.1111111111111</v>
      </c>
      <c r="L4" s="96">
        <f>K4/$H$10</f>
        <v>1076.1445573798974</v>
      </c>
      <c r="M4" s="89">
        <f>H13*F12</f>
        <v>8.3333333333333339</v>
      </c>
      <c r="N4" s="89">
        <f>L4+M4</f>
        <v>1084.4778907132306</v>
      </c>
      <c r="O4" s="79">
        <f>H4-111</f>
        <v>990</v>
      </c>
      <c r="P4" s="86">
        <f>O4/O8</f>
        <v>0.54847645429362879</v>
      </c>
      <c r="Q4" s="82">
        <f>$Q$8*P4</f>
        <v>975.77992242034634</v>
      </c>
    </row>
    <row r="5" spans="2:17" x14ac:dyDescent="0.2">
      <c r="C5">
        <v>12</v>
      </c>
      <c r="D5" t="s">
        <v>80</v>
      </c>
      <c r="E5" s="79">
        <v>39</v>
      </c>
      <c r="F5" s="80">
        <f t="shared" si="0"/>
        <v>468</v>
      </c>
      <c r="G5" s="91">
        <f t="shared" si="1"/>
        <v>0.29158878504672897</v>
      </c>
      <c r="I5" s="88">
        <f t="shared" ref="I5:N5" si="2">SUM(I3:I4)</f>
        <v>1605</v>
      </c>
      <c r="J5" s="88">
        <f t="shared" si="2"/>
        <v>200</v>
      </c>
      <c r="K5" s="88">
        <f t="shared" si="2"/>
        <v>1805</v>
      </c>
      <c r="L5" s="82">
        <f t="shared" si="2"/>
        <v>1764.0734949179046</v>
      </c>
      <c r="M5" s="82">
        <f t="shared" si="2"/>
        <v>15</v>
      </c>
      <c r="N5" s="97">
        <f t="shared" si="2"/>
        <v>1779.0734949179043</v>
      </c>
    </row>
    <row r="6" spans="2:17" x14ac:dyDescent="0.2">
      <c r="C6">
        <v>9</v>
      </c>
      <c r="F6" s="79">
        <f>SUM(F3:F5)</f>
        <v>1605</v>
      </c>
      <c r="G6" s="90">
        <f>SUM(G3:G5)</f>
        <v>1</v>
      </c>
    </row>
    <row r="7" spans="2:17" x14ac:dyDescent="0.2">
      <c r="B7" t="s">
        <v>78</v>
      </c>
      <c r="C7">
        <f>SUM(C3:C6)</f>
        <v>54</v>
      </c>
      <c r="D7" t="s">
        <v>81</v>
      </c>
      <c r="F7" s="80">
        <f>111+89</f>
        <v>200</v>
      </c>
      <c r="H7" s="80"/>
    </row>
    <row r="8" spans="2:17" x14ac:dyDescent="0.2">
      <c r="F8" s="79">
        <f>SUM(F6:F7)</f>
        <v>1805</v>
      </c>
      <c r="H8" s="79">
        <f>SUM(H3:H5)</f>
        <v>1805</v>
      </c>
      <c r="O8" s="79">
        <f>SUM(O3:O5)</f>
        <v>1805</v>
      </c>
      <c r="P8" s="87">
        <f>P3+P4</f>
        <v>1</v>
      </c>
      <c r="Q8" s="82">
        <f>H14</f>
        <v>1779.0734949179043</v>
      </c>
    </row>
    <row r="10" spans="2:17" x14ac:dyDescent="0.2">
      <c r="G10" t="s">
        <v>83</v>
      </c>
      <c r="H10">
        <v>1.0232000000000001</v>
      </c>
    </row>
    <row r="11" spans="2:17" x14ac:dyDescent="0.2">
      <c r="B11" t="str">
        <f>B3</f>
        <v xml:space="preserve">Phil's order </v>
      </c>
      <c r="C11">
        <f>C3+C6</f>
        <v>24</v>
      </c>
      <c r="D11" s="88">
        <f>F7/C7*(C3+C6)</f>
        <v>88.888888888888886</v>
      </c>
      <c r="E11" t="s">
        <v>82</v>
      </c>
      <c r="F11" s="90">
        <f>C11/C13</f>
        <v>0.44444444444444442</v>
      </c>
    </row>
    <row r="12" spans="2:17" x14ac:dyDescent="0.2">
      <c r="B12" t="str">
        <f>B4</f>
        <v xml:space="preserve">Hariet's order </v>
      </c>
      <c r="C12" s="93">
        <f>C4+C5</f>
        <v>30</v>
      </c>
      <c r="D12" s="92">
        <f>F7/C7*(C4+C5)</f>
        <v>111.11111111111111</v>
      </c>
      <c r="E12" t="s">
        <v>82</v>
      </c>
      <c r="F12" s="90">
        <f>C12/C13</f>
        <v>0.55555555555555558</v>
      </c>
      <c r="H12" s="82">
        <f>H8/H10</f>
        <v>1764.0734949179043</v>
      </c>
    </row>
    <row r="13" spans="2:17" x14ac:dyDescent="0.2">
      <c r="C13">
        <f>SUM(C11:C12)</f>
        <v>54</v>
      </c>
      <c r="D13" s="88">
        <f>D12+D11</f>
        <v>200</v>
      </c>
      <c r="F13" s="90">
        <f>SUM(F11:F12)</f>
        <v>1</v>
      </c>
      <c r="H13" s="89">
        <v>15</v>
      </c>
    </row>
    <row r="14" spans="2:17" x14ac:dyDescent="0.2">
      <c r="H14" s="97">
        <f>H12+H13</f>
        <v>1779.0734949179043</v>
      </c>
    </row>
    <row r="23" spans="4:9" x14ac:dyDescent="0.2">
      <c r="H23" t="s">
        <v>85</v>
      </c>
      <c r="I23" t="s">
        <v>84</v>
      </c>
    </row>
    <row r="25" spans="4:9" x14ac:dyDescent="0.2">
      <c r="H25">
        <v>1.0196000000000001</v>
      </c>
      <c r="I25" t="s">
        <v>86</v>
      </c>
    </row>
    <row r="27" spans="4:9" x14ac:dyDescent="0.2">
      <c r="D27" s="98" t="s">
        <v>88</v>
      </c>
      <c r="E27" s="98" t="s">
        <v>87</v>
      </c>
      <c r="G27" s="98" t="s">
        <v>89</v>
      </c>
      <c r="H27" s="98" t="s">
        <v>90</v>
      </c>
      <c r="I27" s="99" t="s">
        <v>91</v>
      </c>
    </row>
    <row r="28" spans="4:9" x14ac:dyDescent="0.2">
      <c r="D28" s="88">
        <f>F3</f>
        <v>615</v>
      </c>
      <c r="E28" s="82">
        <f>D28/$H$10</f>
        <v>601.05551211884278</v>
      </c>
      <c r="G28" s="88">
        <f>F4+F5</f>
        <v>990</v>
      </c>
      <c r="H28" s="82">
        <f>G28/H10</f>
        <v>967.55277560594209</v>
      </c>
      <c r="I28" s="82">
        <f>H28</f>
        <v>967.55277560594209</v>
      </c>
    </row>
    <row r="29" spans="4:9" x14ac:dyDescent="0.2">
      <c r="D29" s="92">
        <f>D11</f>
        <v>88.888888888888886</v>
      </c>
      <c r="E29" s="89">
        <f>D29/$H$10</f>
        <v>86.873425419164263</v>
      </c>
      <c r="G29" s="92">
        <f>D12</f>
        <v>111.11111111111111</v>
      </c>
      <c r="H29" s="89">
        <f>G29/H10</f>
        <v>108.59178177395533</v>
      </c>
    </row>
    <row r="30" spans="4:9" x14ac:dyDescent="0.2">
      <c r="D30" s="88">
        <f>SUM(D28:D29)</f>
        <v>703.88888888888891</v>
      </c>
      <c r="E30" s="82">
        <f>SUM(E28:E29)</f>
        <v>687.92893753800706</v>
      </c>
      <c r="G30" s="88">
        <f>SUM(G28:G29)</f>
        <v>1101.1111111111111</v>
      </c>
      <c r="H30" s="82">
        <f>SUM(H28:H29)</f>
        <v>1076.1445573798974</v>
      </c>
    </row>
    <row r="31" spans="4:9" x14ac:dyDescent="0.2">
      <c r="E31" s="89">
        <f>M3</f>
        <v>6.6666666666666661</v>
      </c>
      <c r="H31" s="89">
        <f>M4</f>
        <v>8.3333333333333339</v>
      </c>
      <c r="I31" s="89">
        <f>H31</f>
        <v>8.3333333333333339</v>
      </c>
    </row>
    <row r="32" spans="4:9" x14ac:dyDescent="0.2">
      <c r="E32" s="82">
        <f>E30+E31</f>
        <v>694.59560420467369</v>
      </c>
      <c r="H32" s="82">
        <f>H30+H31</f>
        <v>1084.4778907132306</v>
      </c>
      <c r="I32" s="82">
        <f>I28+I31</f>
        <v>975.88610893927546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22" workbookViewId="0">
      <selection activeCell="D59" sqref="D59"/>
    </sheetView>
  </sheetViews>
  <sheetFormatPr defaultRowHeight="12.75" x14ac:dyDescent="0.2"/>
  <cols>
    <col min="1" max="1" width="2.42578125" customWidth="1"/>
    <col min="2" max="2" width="26.28515625" customWidth="1"/>
    <col min="3" max="3" width="16.28515625" customWidth="1"/>
    <col min="4" max="4" width="12.42578125" customWidth="1"/>
    <col min="5" max="5" width="12.7109375" customWidth="1"/>
  </cols>
  <sheetData>
    <row r="1" spans="1:6" ht="20.25" customHeight="1" x14ac:dyDescent="0.25">
      <c r="A1" s="4" t="s">
        <v>92</v>
      </c>
      <c r="C1" s="3"/>
      <c r="D1" s="3"/>
      <c r="E1" s="3"/>
      <c r="F1" s="3"/>
    </row>
    <row r="2" spans="1:6" ht="14.1" customHeight="1" x14ac:dyDescent="0.2">
      <c r="A2" s="5"/>
      <c r="B2" s="6"/>
      <c r="C2" s="7" t="s">
        <v>25</v>
      </c>
      <c r="D2" s="7" t="s">
        <v>25</v>
      </c>
      <c r="E2" s="7" t="s">
        <v>25</v>
      </c>
      <c r="F2" s="7" t="s">
        <v>25</v>
      </c>
    </row>
    <row r="3" spans="1:6" ht="24.75" customHeight="1" x14ac:dyDescent="0.2">
      <c r="A3" s="8"/>
      <c r="B3" s="9"/>
      <c r="C3" s="10" t="s">
        <v>26</v>
      </c>
      <c r="D3" s="10" t="s">
        <v>27</v>
      </c>
      <c r="E3" s="11" t="s">
        <v>28</v>
      </c>
      <c r="F3" s="11" t="s">
        <v>29</v>
      </c>
    </row>
    <row r="4" spans="1:6" ht="36" customHeight="1" x14ac:dyDescent="0.2">
      <c r="A4" s="106"/>
      <c r="B4" s="107" t="s">
        <v>93</v>
      </c>
      <c r="C4" s="105" t="s">
        <v>96</v>
      </c>
      <c r="D4" s="105" t="s">
        <v>95</v>
      </c>
      <c r="E4" s="105" t="s">
        <v>98</v>
      </c>
      <c r="F4" s="11"/>
    </row>
    <row r="5" spans="1:6" ht="45" customHeight="1" x14ac:dyDescent="0.2">
      <c r="A5" s="106"/>
      <c r="B5" s="107" t="s">
        <v>94</v>
      </c>
      <c r="C5" s="105" t="s">
        <v>97</v>
      </c>
      <c r="D5" s="105" t="s">
        <v>100</v>
      </c>
      <c r="E5" s="105" t="s">
        <v>99</v>
      </c>
      <c r="F5" s="11"/>
    </row>
    <row r="6" spans="1:6" ht="14.1" customHeight="1" x14ac:dyDescent="0.2">
      <c r="A6" s="8" t="s">
        <v>0</v>
      </c>
      <c r="B6" s="102" t="s">
        <v>73</v>
      </c>
      <c r="C6" s="34"/>
      <c r="D6" s="34" t="s">
        <v>32</v>
      </c>
      <c r="E6" s="11"/>
      <c r="F6" s="11"/>
    </row>
    <row r="7" spans="1:6" ht="14.1" customHeight="1" x14ac:dyDescent="0.2">
      <c r="B7" s="9" t="s">
        <v>52</v>
      </c>
      <c r="C7" s="10"/>
      <c r="D7" s="34" t="s">
        <v>32</v>
      </c>
      <c r="E7" s="11"/>
      <c r="F7" s="11"/>
    </row>
    <row r="8" spans="1:6" ht="14.1" customHeight="1" x14ac:dyDescent="0.2">
      <c r="A8" s="127" t="s">
        <v>1</v>
      </c>
      <c r="B8" s="83" t="s">
        <v>2</v>
      </c>
      <c r="C8" s="13"/>
      <c r="D8" s="13"/>
      <c r="E8" s="13"/>
      <c r="F8" s="13"/>
    </row>
    <row r="9" spans="1:6" ht="14.1" customHeight="1" x14ac:dyDescent="0.2">
      <c r="A9" s="127"/>
      <c r="B9" s="83" t="s">
        <v>45</v>
      </c>
      <c r="C9" s="13"/>
      <c r="D9" s="34" t="s">
        <v>1</v>
      </c>
      <c r="E9" s="13"/>
      <c r="F9" s="13"/>
    </row>
    <row r="10" spans="1:6" ht="14.1" customHeight="1" x14ac:dyDescent="0.2">
      <c r="A10" s="127"/>
      <c r="B10" s="83" t="s">
        <v>38</v>
      </c>
      <c r="C10" s="13"/>
      <c r="D10" s="13"/>
      <c r="E10" s="13"/>
      <c r="F10" s="13"/>
    </row>
    <row r="11" spans="1:6" ht="14.1" customHeight="1" x14ac:dyDescent="0.2">
      <c r="A11" s="77"/>
      <c r="B11" s="83" t="s">
        <v>44</v>
      </c>
      <c r="C11" s="13"/>
      <c r="D11" s="34"/>
      <c r="E11" s="13"/>
      <c r="F11" s="13"/>
    </row>
    <row r="12" spans="1:6" ht="14.1" customHeight="1" x14ac:dyDescent="0.2">
      <c r="A12" s="77"/>
      <c r="B12" s="83" t="s">
        <v>45</v>
      </c>
      <c r="C12" s="13"/>
      <c r="D12" s="13"/>
      <c r="E12" s="13"/>
      <c r="F12" s="13"/>
    </row>
    <row r="13" spans="1:6" ht="14.1" customHeight="1" x14ac:dyDescent="0.2">
      <c r="A13" s="78" t="s">
        <v>3</v>
      </c>
      <c r="B13" s="83" t="s">
        <v>39</v>
      </c>
      <c r="C13" s="13"/>
      <c r="D13" s="13" t="s">
        <v>32</v>
      </c>
      <c r="E13" s="13"/>
      <c r="F13" s="13"/>
    </row>
    <row r="14" spans="1:6" ht="14.1" customHeight="1" x14ac:dyDescent="0.2">
      <c r="A14" s="78" t="s">
        <v>4</v>
      </c>
      <c r="B14" s="83" t="s">
        <v>37</v>
      </c>
      <c r="C14" s="13"/>
      <c r="D14" s="34" t="s">
        <v>1</v>
      </c>
      <c r="E14" s="13"/>
      <c r="F14" s="13"/>
    </row>
    <row r="15" spans="1:6" ht="14.1" customHeight="1" x14ac:dyDescent="0.2">
      <c r="A15" s="78" t="s">
        <v>5</v>
      </c>
      <c r="B15" s="104" t="s">
        <v>47</v>
      </c>
      <c r="C15" s="13"/>
      <c r="D15" s="13"/>
      <c r="E15" s="13"/>
      <c r="F15" s="34" t="s">
        <v>1</v>
      </c>
    </row>
    <row r="16" spans="1:6" ht="14.1" customHeight="1" x14ac:dyDescent="0.2">
      <c r="A16" s="32" t="s">
        <v>6</v>
      </c>
      <c r="B16" s="83" t="s">
        <v>35</v>
      </c>
      <c r="C16" s="13"/>
      <c r="D16" s="34" t="s">
        <v>32</v>
      </c>
      <c r="E16" s="13"/>
      <c r="F16" s="13"/>
    </row>
    <row r="17" spans="1:6" ht="14.1" customHeight="1" x14ac:dyDescent="0.2">
      <c r="A17" s="32"/>
      <c r="B17" s="83" t="s">
        <v>36</v>
      </c>
      <c r="C17" s="13"/>
      <c r="D17" s="13"/>
      <c r="E17" s="13"/>
      <c r="F17" s="13"/>
    </row>
    <row r="18" spans="1:6" ht="14.1" customHeight="1" x14ac:dyDescent="0.2">
      <c r="A18" s="32"/>
      <c r="B18" s="83" t="s">
        <v>115</v>
      </c>
      <c r="C18" s="13"/>
      <c r="D18" s="34" t="s">
        <v>1</v>
      </c>
      <c r="E18" s="13"/>
      <c r="F18" s="13"/>
    </row>
    <row r="19" spans="1:6" ht="14.1" customHeight="1" x14ac:dyDescent="0.2">
      <c r="A19" s="127" t="s">
        <v>7</v>
      </c>
      <c r="B19" s="104" t="s">
        <v>8</v>
      </c>
      <c r="C19" s="13"/>
      <c r="D19" s="13"/>
      <c r="E19" s="34" t="s">
        <v>1</v>
      </c>
      <c r="F19" s="13"/>
    </row>
    <row r="20" spans="1:6" ht="14.1" customHeight="1" x14ac:dyDescent="0.2">
      <c r="A20" s="127"/>
      <c r="B20" s="83" t="s">
        <v>48</v>
      </c>
      <c r="C20" s="13"/>
      <c r="D20" s="34"/>
      <c r="E20" s="13"/>
      <c r="F20" s="13"/>
    </row>
    <row r="21" spans="1:6" ht="14.1" customHeight="1" x14ac:dyDescent="0.2">
      <c r="A21" s="127"/>
      <c r="B21" s="83" t="s">
        <v>9</v>
      </c>
      <c r="C21" s="13"/>
      <c r="D21" s="34" t="s">
        <v>32</v>
      </c>
      <c r="E21" s="13"/>
      <c r="F21" s="13"/>
    </row>
    <row r="22" spans="1:6" ht="14.1" customHeight="1" x14ac:dyDescent="0.2">
      <c r="A22" s="78" t="s">
        <v>10</v>
      </c>
      <c r="B22" s="104" t="s">
        <v>11</v>
      </c>
      <c r="C22" s="34" t="s">
        <v>1</v>
      </c>
      <c r="D22" s="13"/>
      <c r="E22" s="13"/>
      <c r="F22" s="13"/>
    </row>
    <row r="23" spans="1:6" ht="14.1" customHeight="1" x14ac:dyDescent="0.2">
      <c r="A23" s="78"/>
      <c r="B23" s="84" t="s">
        <v>58</v>
      </c>
      <c r="C23" s="34" t="s">
        <v>1</v>
      </c>
      <c r="D23" s="13"/>
      <c r="E23" s="13"/>
      <c r="F23" s="13"/>
    </row>
    <row r="24" spans="1:6" ht="14.1" customHeight="1" x14ac:dyDescent="0.2">
      <c r="A24" s="127" t="s">
        <v>12</v>
      </c>
      <c r="B24" s="83" t="s">
        <v>13</v>
      </c>
      <c r="C24" s="13"/>
      <c r="D24" s="34" t="s">
        <v>32</v>
      </c>
      <c r="E24" s="13"/>
      <c r="F24" s="13"/>
    </row>
    <row r="25" spans="1:6" ht="14.1" customHeight="1" x14ac:dyDescent="0.2">
      <c r="A25" s="127"/>
      <c r="B25" s="104" t="s">
        <v>34</v>
      </c>
      <c r="C25" s="13"/>
      <c r="D25" s="34" t="s">
        <v>1</v>
      </c>
      <c r="E25" s="13"/>
      <c r="F25" s="13"/>
    </row>
    <row r="26" spans="1:6" ht="14.1" customHeight="1" x14ac:dyDescent="0.2">
      <c r="A26" s="127"/>
      <c r="B26" s="83" t="s">
        <v>66</v>
      </c>
      <c r="C26" s="13"/>
      <c r="D26" s="103" t="s">
        <v>32</v>
      </c>
      <c r="E26" s="13"/>
      <c r="F26" s="13"/>
    </row>
    <row r="27" spans="1:6" ht="14.1" customHeight="1" x14ac:dyDescent="0.2">
      <c r="A27" s="127"/>
      <c r="B27" s="83" t="s">
        <v>33</v>
      </c>
      <c r="C27" s="13"/>
      <c r="D27" s="34" t="s">
        <v>32</v>
      </c>
      <c r="E27" s="13"/>
      <c r="F27" s="13"/>
    </row>
    <row r="28" spans="1:6" ht="14.1" customHeight="1" x14ac:dyDescent="0.2">
      <c r="A28" s="128" t="s">
        <v>14</v>
      </c>
      <c r="B28" s="83" t="s">
        <v>15</v>
      </c>
      <c r="C28" s="13"/>
      <c r="D28" s="103" t="s">
        <v>32</v>
      </c>
      <c r="E28" s="13"/>
      <c r="F28" s="13"/>
    </row>
    <row r="29" spans="1:6" ht="14.1" customHeight="1" x14ac:dyDescent="0.2">
      <c r="A29" s="128"/>
      <c r="B29" s="83" t="s">
        <v>16</v>
      </c>
      <c r="C29" s="13"/>
      <c r="D29" s="13"/>
      <c r="E29" s="13"/>
      <c r="F29" s="13"/>
    </row>
    <row r="30" spans="1:6" ht="14.1" customHeight="1" x14ac:dyDescent="0.2">
      <c r="A30" s="128"/>
      <c r="B30" s="83" t="s">
        <v>50</v>
      </c>
      <c r="C30" s="13"/>
      <c r="D30" s="34"/>
      <c r="E30" s="34"/>
      <c r="F30" s="13"/>
    </row>
    <row r="31" spans="1:6" ht="14.1" customHeight="1" x14ac:dyDescent="0.2">
      <c r="A31" s="128"/>
      <c r="B31" s="104" t="s">
        <v>40</v>
      </c>
      <c r="C31" s="13"/>
      <c r="D31" s="34"/>
      <c r="E31" s="34" t="s">
        <v>1</v>
      </c>
      <c r="F31" s="13"/>
    </row>
    <row r="32" spans="1:6" ht="14.1" customHeight="1" x14ac:dyDescent="0.2">
      <c r="A32" s="127" t="s">
        <v>17</v>
      </c>
      <c r="B32" s="104" t="s">
        <v>18</v>
      </c>
      <c r="C32" s="13"/>
      <c r="D32" s="34" t="s">
        <v>1</v>
      </c>
      <c r="E32" s="13"/>
      <c r="F32" s="13"/>
    </row>
    <row r="33" spans="1:6" ht="14.1" customHeight="1" x14ac:dyDescent="0.2">
      <c r="A33" s="127"/>
      <c r="B33" s="83" t="s">
        <v>19</v>
      </c>
      <c r="C33" s="13"/>
      <c r="D33" s="34" t="s">
        <v>32</v>
      </c>
      <c r="E33" s="13"/>
      <c r="F33" s="13"/>
    </row>
    <row r="34" spans="1:6" ht="14.1" customHeight="1" x14ac:dyDescent="0.2">
      <c r="A34" s="77"/>
      <c r="B34" s="83" t="s">
        <v>51</v>
      </c>
      <c r="C34" s="13"/>
      <c r="D34" s="34"/>
      <c r="E34" s="13"/>
      <c r="F34" s="13"/>
    </row>
    <row r="35" spans="1:6" ht="14.1" customHeight="1" x14ac:dyDescent="0.2">
      <c r="A35" s="77"/>
      <c r="B35" s="83" t="s">
        <v>49</v>
      </c>
      <c r="C35" s="13"/>
      <c r="D35" s="34" t="s">
        <v>32</v>
      </c>
      <c r="E35" s="13"/>
      <c r="F35" s="13"/>
    </row>
    <row r="36" spans="1:6" ht="14.1" customHeight="1" x14ac:dyDescent="0.2">
      <c r="A36" s="78" t="s">
        <v>20</v>
      </c>
      <c r="B36" s="84" t="s">
        <v>55</v>
      </c>
      <c r="C36" s="13"/>
      <c r="D36" s="13"/>
      <c r="E36" s="13"/>
      <c r="F36" s="13"/>
    </row>
    <row r="37" spans="1:6" ht="14.1" customHeight="1" x14ac:dyDescent="0.2">
      <c r="A37" s="78"/>
      <c r="B37" s="84" t="s">
        <v>64</v>
      </c>
      <c r="C37" s="13"/>
      <c r="D37" s="13"/>
      <c r="E37" s="13"/>
      <c r="F37" s="13"/>
    </row>
    <row r="38" spans="1:6" ht="14.1" customHeight="1" x14ac:dyDescent="0.2">
      <c r="A38" s="78" t="s">
        <v>21</v>
      </c>
      <c r="B38" s="83" t="s">
        <v>41</v>
      </c>
      <c r="C38" s="13"/>
      <c r="D38" s="13"/>
      <c r="E38" s="13"/>
      <c r="F38" s="13"/>
    </row>
    <row r="39" spans="1:6" ht="14.1" customHeight="1" x14ac:dyDescent="0.2">
      <c r="A39" s="127" t="s">
        <v>22</v>
      </c>
      <c r="B39" s="83" t="s">
        <v>23</v>
      </c>
      <c r="C39" s="13"/>
      <c r="D39" s="3"/>
      <c r="E39" s="34" t="s">
        <v>1</v>
      </c>
      <c r="F39" s="13"/>
    </row>
    <row r="40" spans="1:6" ht="14.1" customHeight="1" x14ac:dyDescent="0.2">
      <c r="A40" s="127"/>
      <c r="B40" s="83" t="s">
        <v>54</v>
      </c>
      <c r="C40" s="13"/>
      <c r="D40" s="13"/>
      <c r="E40" s="13"/>
      <c r="F40" s="13"/>
    </row>
    <row r="41" spans="1:6" ht="14.1" customHeight="1" x14ac:dyDescent="0.2">
      <c r="A41" s="127"/>
      <c r="B41" s="84" t="s">
        <v>42</v>
      </c>
      <c r="C41" s="13"/>
      <c r="D41" s="34"/>
      <c r="E41" s="13"/>
      <c r="F41" s="13"/>
    </row>
    <row r="42" spans="1:6" ht="14.1" customHeight="1" x14ac:dyDescent="0.2">
      <c r="A42" s="77" t="s">
        <v>24</v>
      </c>
      <c r="B42" s="84" t="s">
        <v>53</v>
      </c>
      <c r="C42" s="13"/>
      <c r="D42" s="34"/>
      <c r="E42" s="13"/>
      <c r="F42" s="13"/>
    </row>
    <row r="43" spans="1:6" ht="14.1" customHeight="1" x14ac:dyDescent="0.2">
      <c r="A43" s="77"/>
      <c r="B43" s="83" t="s">
        <v>70</v>
      </c>
      <c r="C43" s="13"/>
      <c r="D43" s="13"/>
      <c r="E43" s="13"/>
      <c r="F43" s="13"/>
    </row>
    <row r="44" spans="1:6" ht="14.1" customHeight="1" x14ac:dyDescent="0.2">
      <c r="A44" s="77"/>
      <c r="B44" s="84" t="s">
        <v>71</v>
      </c>
      <c r="C44" s="13"/>
      <c r="D44" s="34"/>
      <c r="E44" s="13"/>
      <c r="F44" s="13"/>
    </row>
    <row r="45" spans="1:6" ht="14.1" customHeight="1" x14ac:dyDescent="0.2">
      <c r="A45" s="77"/>
      <c r="B45" s="104" t="s">
        <v>72</v>
      </c>
      <c r="C45" s="13"/>
      <c r="D45" s="13"/>
      <c r="E45" s="34" t="s">
        <v>1</v>
      </c>
      <c r="F45" s="13"/>
    </row>
    <row r="46" spans="1:6" ht="14.1" customHeight="1" x14ac:dyDescent="0.2">
      <c r="A46" s="15"/>
      <c r="B46" s="85" t="s">
        <v>43</v>
      </c>
      <c r="C46" s="50"/>
      <c r="D46" s="50" t="s">
        <v>32</v>
      </c>
      <c r="E46" s="52"/>
      <c r="F46" s="20"/>
    </row>
    <row r="47" spans="1:6" ht="14.1" customHeight="1" x14ac:dyDescent="0.2">
      <c r="A47" s="14"/>
      <c r="B47" s="9"/>
      <c r="C47" s="38"/>
      <c r="D47" s="38"/>
      <c r="E47" s="38"/>
      <c r="F47" s="38"/>
    </row>
    <row r="48" spans="1:6" ht="14.1" customHeight="1" x14ac:dyDescent="0.2">
      <c r="A48" s="14"/>
      <c r="B48" s="9"/>
      <c r="C48" s="49" t="str">
        <f>C3</f>
        <v>Medium</v>
      </c>
      <c r="D48" s="49" t="str">
        <f>D3</f>
        <v>Large</v>
      </c>
      <c r="E48" s="49" t="str">
        <f>E3</f>
        <v>X / Large</v>
      </c>
      <c r="F48" s="49" t="str">
        <f>F3</f>
        <v>XX / Large</v>
      </c>
    </row>
    <row r="49" spans="1:7" ht="14.1" customHeight="1" x14ac:dyDescent="0.2">
      <c r="A49" s="1"/>
      <c r="B49" s="2"/>
      <c r="C49" s="3"/>
      <c r="D49" s="3"/>
      <c r="E49" s="3"/>
      <c r="F49" s="3"/>
    </row>
    <row r="50" spans="1:7" ht="14.1" customHeight="1" x14ac:dyDescent="0.2">
      <c r="A50" s="60"/>
      <c r="B50" s="67" t="s">
        <v>59</v>
      </c>
      <c r="C50" s="61">
        <v>2</v>
      </c>
      <c r="D50" s="61">
        <v>8</v>
      </c>
      <c r="E50" s="61">
        <v>4</v>
      </c>
      <c r="F50" s="61">
        <v>1</v>
      </c>
      <c r="G50">
        <f>SUM(C50:F50)</f>
        <v>15</v>
      </c>
    </row>
    <row r="51" spans="1:7" ht="14.1" customHeight="1" x14ac:dyDescent="0.2">
      <c r="A51" s="1"/>
      <c r="B51" s="69"/>
      <c r="C51" s="54"/>
      <c r="D51" s="54"/>
      <c r="E51" s="54"/>
      <c r="F51" s="54"/>
    </row>
    <row r="52" spans="1:7" ht="14.1" customHeight="1" x14ac:dyDescent="0.2">
      <c r="A52" s="1" t="s">
        <v>46</v>
      </c>
      <c r="B52" s="69" t="s">
        <v>57</v>
      </c>
      <c r="C52" s="76">
        <f>-C53-C54+C50</f>
        <v>0</v>
      </c>
      <c r="D52" s="76">
        <f>-D53-D54+D50</f>
        <v>-9</v>
      </c>
      <c r="E52" s="76">
        <f>-E53-E54+E50</f>
        <v>0</v>
      </c>
      <c r="F52" s="76">
        <f>-F53-F54+F50</f>
        <v>0</v>
      </c>
      <c r="G52">
        <f>SUM(C52:F52)</f>
        <v>-9</v>
      </c>
    </row>
    <row r="53" spans="1:7" ht="14.1" customHeight="1" x14ac:dyDescent="0.2">
      <c r="A53" s="66" t="s">
        <v>1</v>
      </c>
      <c r="B53" s="69" t="s">
        <v>62</v>
      </c>
      <c r="C53" s="55">
        <f>COUNTIF(C6:C46,"C")</f>
        <v>2</v>
      </c>
      <c r="D53" s="55">
        <f>COUNTIF(D6:D46,"C")</f>
        <v>5</v>
      </c>
      <c r="E53" s="55">
        <f>COUNTIF(E6:E46,"C")</f>
        <v>4</v>
      </c>
      <c r="F53" s="55">
        <f>COUNTIF(F6:F46,"C")</f>
        <v>1</v>
      </c>
    </row>
    <row r="54" spans="1:7" ht="14.1" customHeight="1" x14ac:dyDescent="0.2">
      <c r="A54" s="1" t="s">
        <v>32</v>
      </c>
      <c r="B54" s="69" t="s">
        <v>61</v>
      </c>
      <c r="C54" s="53">
        <f>COUNTIF(C6:C46,"x")</f>
        <v>0</v>
      </c>
      <c r="D54" s="53">
        <f>COUNTIF(D6:D46,"x")</f>
        <v>12</v>
      </c>
      <c r="E54" s="53">
        <f t="shared" ref="E54:F54" si="0">COUNTIF(E6:E46,"x")</f>
        <v>0</v>
      </c>
      <c r="F54" s="53">
        <f t="shared" si="0"/>
        <v>0</v>
      </c>
      <c r="G54">
        <f>SUM(C54:F54)</f>
        <v>12</v>
      </c>
    </row>
    <row r="55" spans="1:7" ht="14.1" customHeight="1" x14ac:dyDescent="0.2">
      <c r="A55" s="1" t="s">
        <v>46</v>
      </c>
      <c r="B55" s="69" t="s">
        <v>60</v>
      </c>
      <c r="C55" s="56">
        <f>SUM(C52:C54)</f>
        <v>2</v>
      </c>
      <c r="D55" s="56">
        <f>SUM(D52:D54)</f>
        <v>8</v>
      </c>
      <c r="E55" s="56">
        <f>SUM(E52:E54)</f>
        <v>4</v>
      </c>
      <c r="F55" s="56">
        <f>SUM(F52:F54)</f>
        <v>1</v>
      </c>
      <c r="G55">
        <f>SUM(C55:F55)</f>
        <v>15</v>
      </c>
    </row>
    <row r="56" spans="1:7" ht="14.1" customHeight="1" x14ac:dyDescent="0.2">
      <c r="A56" s="1" t="s">
        <v>46</v>
      </c>
      <c r="B56" s="69"/>
      <c r="C56" s="72"/>
      <c r="D56" s="72"/>
      <c r="E56" s="72"/>
      <c r="F56" s="72"/>
    </row>
    <row r="57" spans="1:7" ht="14.1" customHeight="1" x14ac:dyDescent="0.2">
      <c r="A57" s="1" t="s">
        <v>46</v>
      </c>
      <c r="B57" s="69" t="s">
        <v>63</v>
      </c>
      <c r="C57" s="53">
        <f>C50-C53</f>
        <v>0</v>
      </c>
      <c r="D57" s="53">
        <v>2</v>
      </c>
      <c r="E57" s="53">
        <f>E50-E53</f>
        <v>0</v>
      </c>
      <c r="F57" s="53">
        <f>F50-F53</f>
        <v>0</v>
      </c>
      <c r="G57">
        <f>SUM(C57:F57)</f>
        <v>2</v>
      </c>
    </row>
    <row r="58" spans="1:7" ht="14.1" customHeight="1" x14ac:dyDescent="0.2">
      <c r="A58" s="60" t="s">
        <v>46</v>
      </c>
      <c r="B58" s="67" t="s">
        <v>65</v>
      </c>
      <c r="C58" s="110">
        <v>0</v>
      </c>
      <c r="D58" s="110">
        <v>1</v>
      </c>
      <c r="E58" s="61">
        <f>E53</f>
        <v>4</v>
      </c>
      <c r="F58" s="73" t="s">
        <v>46</v>
      </c>
      <c r="G58">
        <f>SUM(C58:F58)</f>
        <v>5</v>
      </c>
    </row>
    <row r="59" spans="1:7" ht="14.1" customHeight="1" x14ac:dyDescent="0.2">
      <c r="A59" s="2" t="s">
        <v>46</v>
      </c>
      <c r="B59" s="2"/>
    </row>
    <row r="60" spans="1:7" ht="14.1" customHeight="1" x14ac:dyDescent="0.2">
      <c r="A60" s="2" t="s">
        <v>46</v>
      </c>
      <c r="B60" s="57" t="s">
        <v>67</v>
      </c>
    </row>
    <row r="61" spans="1:7" x14ac:dyDescent="0.2">
      <c r="B61" s="2" t="s">
        <v>46</v>
      </c>
    </row>
    <row r="62" spans="1:7" x14ac:dyDescent="0.2">
      <c r="B62" s="2" t="s">
        <v>46</v>
      </c>
    </row>
    <row r="63" spans="1:7" x14ac:dyDescent="0.2">
      <c r="B63" s="2" t="s">
        <v>46</v>
      </c>
    </row>
  </sheetData>
  <mergeCells count="6">
    <mergeCell ref="A39:A41"/>
    <mergeCell ref="A8:A10"/>
    <mergeCell ref="A19:A21"/>
    <mergeCell ref="A24:A27"/>
    <mergeCell ref="A28:A31"/>
    <mergeCell ref="A32:A3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workbookViewId="0">
      <selection activeCell="H49" sqref="H49"/>
    </sheetView>
  </sheetViews>
  <sheetFormatPr defaultRowHeight="12.75" x14ac:dyDescent="0.2"/>
  <cols>
    <col min="1" max="1" width="5.5703125" style="98" customWidth="1"/>
    <col min="2" max="2" width="6.85546875" style="98" customWidth="1"/>
    <col min="3" max="3" width="10.85546875" customWidth="1"/>
    <col min="5" max="5" width="6.85546875" style="115" customWidth="1"/>
    <col min="6" max="6" width="15.5703125" customWidth="1"/>
    <col min="19" max="19" width="11.140625" customWidth="1"/>
    <col min="20" max="20" width="2.140625" customWidth="1"/>
    <col min="21" max="21" width="8.140625" style="98" customWidth="1"/>
  </cols>
  <sheetData>
    <row r="1" spans="1:21" x14ac:dyDescent="0.2">
      <c r="A1" s="98">
        <v>1</v>
      </c>
      <c r="B1" s="98" t="s">
        <v>106</v>
      </c>
      <c r="C1" t="s">
        <v>107</v>
      </c>
      <c r="E1" s="115">
        <v>70</v>
      </c>
      <c r="F1" t="s">
        <v>117</v>
      </c>
      <c r="R1" s="113">
        <v>1488.04</v>
      </c>
      <c r="S1" t="s">
        <v>109</v>
      </c>
    </row>
    <row r="2" spans="1:21" x14ac:dyDescent="0.2">
      <c r="A2" s="117">
        <v>2</v>
      </c>
      <c r="B2" s="117" t="s">
        <v>106</v>
      </c>
      <c r="C2" s="118" t="s">
        <v>107</v>
      </c>
      <c r="D2" s="118"/>
      <c r="E2" s="119">
        <f>$E$1</f>
        <v>70</v>
      </c>
    </row>
    <row r="3" spans="1:21" x14ac:dyDescent="0.2">
      <c r="A3" s="117">
        <v>3</v>
      </c>
      <c r="B3" s="117" t="s">
        <v>106</v>
      </c>
      <c r="C3" s="118" t="s">
        <v>107</v>
      </c>
      <c r="D3" s="118"/>
      <c r="E3" s="119">
        <f t="shared" ref="E3:E9" si="0">$E$1</f>
        <v>70</v>
      </c>
      <c r="R3" s="114">
        <f>A9*E8</f>
        <v>630</v>
      </c>
      <c r="S3" t="str">
        <f>C1</f>
        <v>Long sleeve</v>
      </c>
      <c r="U3" s="98" t="s">
        <v>110</v>
      </c>
    </row>
    <row r="4" spans="1:21" x14ac:dyDescent="0.2">
      <c r="A4" s="117">
        <v>4</v>
      </c>
      <c r="B4" s="117" t="s">
        <v>106</v>
      </c>
      <c r="C4" s="118" t="s">
        <v>107</v>
      </c>
      <c r="D4" s="118"/>
      <c r="E4" s="119">
        <f t="shared" si="0"/>
        <v>70</v>
      </c>
      <c r="R4" s="114">
        <f>A13*E13</f>
        <v>150</v>
      </c>
      <c r="S4" t="str">
        <f>C11</f>
        <v>Short sleeve</v>
      </c>
      <c r="U4" s="98" t="s">
        <v>110</v>
      </c>
    </row>
    <row r="5" spans="1:21" x14ac:dyDescent="0.2">
      <c r="A5" s="117">
        <v>5</v>
      </c>
      <c r="B5" s="117" t="s">
        <v>106</v>
      </c>
      <c r="C5" s="118" t="s">
        <v>107</v>
      </c>
      <c r="D5" s="118"/>
      <c r="E5" s="119">
        <f t="shared" si="0"/>
        <v>70</v>
      </c>
      <c r="R5" s="114">
        <f>A17*E17</f>
        <v>100</v>
      </c>
      <c r="S5" t="str">
        <f t="shared" ref="S5:S6" si="1">C12</f>
        <v>Short sleeve</v>
      </c>
      <c r="U5" s="98" t="s">
        <v>110</v>
      </c>
    </row>
    <row r="6" spans="1:21" x14ac:dyDescent="0.2">
      <c r="A6" s="117">
        <v>6</v>
      </c>
      <c r="B6" s="117" t="s">
        <v>106</v>
      </c>
      <c r="C6" s="118" t="s">
        <v>107</v>
      </c>
      <c r="D6" s="118"/>
      <c r="E6" s="119">
        <f t="shared" si="0"/>
        <v>70</v>
      </c>
      <c r="R6" s="114">
        <f>A21*E21</f>
        <v>50</v>
      </c>
      <c r="S6" t="str">
        <f t="shared" si="1"/>
        <v>Short sleeve</v>
      </c>
      <c r="U6" s="98" t="s">
        <v>110</v>
      </c>
    </row>
    <row r="7" spans="1:21" x14ac:dyDescent="0.2">
      <c r="A7" s="117">
        <v>7</v>
      </c>
      <c r="B7" s="117" t="s">
        <v>106</v>
      </c>
      <c r="C7" s="118" t="s">
        <v>107</v>
      </c>
      <c r="D7" s="118"/>
      <c r="E7" s="119">
        <f t="shared" si="0"/>
        <v>70</v>
      </c>
      <c r="R7" s="114"/>
    </row>
    <row r="8" spans="1:21" x14ac:dyDescent="0.2">
      <c r="A8" s="117">
        <v>8</v>
      </c>
      <c r="B8" s="117" t="s">
        <v>106</v>
      </c>
      <c r="C8" s="118" t="s">
        <v>107</v>
      </c>
      <c r="D8" s="118"/>
      <c r="E8" s="119">
        <f t="shared" si="0"/>
        <v>70</v>
      </c>
      <c r="R8" s="114">
        <f>A33*E33</f>
        <v>180</v>
      </c>
      <c r="S8" t="str">
        <f>C24</f>
        <v>Long finger</v>
      </c>
      <c r="U8" s="98" t="s">
        <v>111</v>
      </c>
    </row>
    <row r="9" spans="1:21" x14ac:dyDescent="0.2">
      <c r="A9" s="117">
        <v>9</v>
      </c>
      <c r="B9" s="117" t="s">
        <v>106</v>
      </c>
      <c r="C9" s="118" t="s">
        <v>107</v>
      </c>
      <c r="D9" s="118"/>
      <c r="E9" s="119">
        <f t="shared" si="0"/>
        <v>70</v>
      </c>
      <c r="G9">
        <f>COUNT(E2:E9)</f>
        <v>8</v>
      </c>
      <c r="R9" s="114">
        <f>A56*E56</f>
        <v>280</v>
      </c>
      <c r="S9" t="str">
        <f>C37</f>
        <v>Short finger</v>
      </c>
      <c r="U9" s="98" t="s">
        <v>111</v>
      </c>
    </row>
    <row r="11" spans="1:21" x14ac:dyDescent="0.2">
      <c r="A11" s="98">
        <v>1</v>
      </c>
      <c r="B11" s="98" t="s">
        <v>14</v>
      </c>
      <c r="C11" t="s">
        <v>108</v>
      </c>
      <c r="E11" s="115">
        <v>50</v>
      </c>
      <c r="F11" t="s">
        <v>116</v>
      </c>
      <c r="R11" s="114">
        <f>SUM(R3:R9)</f>
        <v>1390</v>
      </c>
      <c r="S11" t="s">
        <v>112</v>
      </c>
    </row>
    <row r="12" spans="1:21" x14ac:dyDescent="0.2">
      <c r="A12" s="98">
        <v>2</v>
      </c>
      <c r="B12" s="98" t="s">
        <v>14</v>
      </c>
      <c r="C12" t="s">
        <v>108</v>
      </c>
      <c r="E12" s="115">
        <f>$E$11</f>
        <v>50</v>
      </c>
      <c r="F12" t="s">
        <v>124</v>
      </c>
    </row>
    <row r="13" spans="1:21" x14ac:dyDescent="0.2">
      <c r="A13" s="98">
        <v>3</v>
      </c>
      <c r="B13" s="98" t="s">
        <v>14</v>
      </c>
      <c r="C13" t="s">
        <v>108</v>
      </c>
      <c r="E13" s="115">
        <f t="shared" ref="E13:E21" si="2">$E$11</f>
        <v>50</v>
      </c>
      <c r="G13">
        <f>COUNT(E12:E13)</f>
        <v>2</v>
      </c>
      <c r="R13" s="116">
        <f>R11-R1</f>
        <v>-98.039999999999964</v>
      </c>
    </row>
    <row r="14" spans="1:21" x14ac:dyDescent="0.2">
      <c r="E14" s="114"/>
    </row>
    <row r="15" spans="1:21" x14ac:dyDescent="0.2">
      <c r="E15" s="114"/>
    </row>
    <row r="16" spans="1:21" x14ac:dyDescent="0.2">
      <c r="A16" s="117">
        <v>1</v>
      </c>
      <c r="B16" s="117" t="s">
        <v>12</v>
      </c>
      <c r="C16" s="118" t="s">
        <v>108</v>
      </c>
      <c r="D16" s="118"/>
      <c r="E16" s="119">
        <f t="shared" si="2"/>
        <v>50</v>
      </c>
    </row>
    <row r="17" spans="1:7" x14ac:dyDescent="0.2">
      <c r="A17" s="117">
        <v>2</v>
      </c>
      <c r="B17" s="117" t="s">
        <v>12</v>
      </c>
      <c r="C17" s="118" t="s">
        <v>108</v>
      </c>
      <c r="D17" s="118"/>
      <c r="E17" s="119">
        <f t="shared" si="2"/>
        <v>50</v>
      </c>
      <c r="G17">
        <f>COUNT(E16:E17)</f>
        <v>2</v>
      </c>
    </row>
    <row r="18" spans="1:7" x14ac:dyDescent="0.2">
      <c r="E18" s="114"/>
    </row>
    <row r="19" spans="1:7" x14ac:dyDescent="0.2">
      <c r="E19" s="114"/>
    </row>
    <row r="20" spans="1:7" x14ac:dyDescent="0.2">
      <c r="A20" s="98">
        <v>0</v>
      </c>
      <c r="B20" s="98" t="s">
        <v>106</v>
      </c>
      <c r="C20" t="s">
        <v>108</v>
      </c>
      <c r="E20" s="115">
        <f t="shared" si="2"/>
        <v>50</v>
      </c>
    </row>
    <row r="21" spans="1:7" x14ac:dyDescent="0.2">
      <c r="A21" s="98">
        <v>1</v>
      </c>
      <c r="B21" s="98" t="s">
        <v>106</v>
      </c>
      <c r="C21" t="s">
        <v>108</v>
      </c>
      <c r="E21" s="115">
        <f t="shared" si="2"/>
        <v>50</v>
      </c>
      <c r="F21" t="s">
        <v>123</v>
      </c>
      <c r="G21">
        <f>COUNT(E21:E21)</f>
        <v>1</v>
      </c>
    </row>
    <row r="24" spans="1:7" x14ac:dyDescent="0.2">
      <c r="A24" s="98">
        <v>1</v>
      </c>
      <c r="B24" s="98" t="s">
        <v>106</v>
      </c>
      <c r="C24" t="s">
        <v>113</v>
      </c>
      <c r="E24" s="115">
        <v>18</v>
      </c>
    </row>
    <row r="25" spans="1:7" x14ac:dyDescent="0.2">
      <c r="A25" s="98">
        <v>2</v>
      </c>
      <c r="B25" s="98" t="s">
        <v>106</v>
      </c>
      <c r="C25" s="115" t="str">
        <f>$C$24</f>
        <v>Long finger</v>
      </c>
      <c r="E25" s="115">
        <f>$E$24</f>
        <v>18</v>
      </c>
    </row>
    <row r="26" spans="1:7" x14ac:dyDescent="0.2">
      <c r="A26" s="98">
        <v>3</v>
      </c>
      <c r="B26" s="98" t="s">
        <v>106</v>
      </c>
      <c r="C26" s="115" t="str">
        <f t="shared" ref="C26:C33" si="3">$C$24</f>
        <v>Long finger</v>
      </c>
      <c r="E26" s="115">
        <f t="shared" ref="E26:E33" si="4">$E$24</f>
        <v>18</v>
      </c>
    </row>
    <row r="27" spans="1:7" x14ac:dyDescent="0.2">
      <c r="A27" s="98">
        <v>4</v>
      </c>
      <c r="B27" s="98" t="s">
        <v>106</v>
      </c>
      <c r="C27" s="115" t="str">
        <f t="shared" si="3"/>
        <v>Long finger</v>
      </c>
      <c r="E27" s="115">
        <f t="shared" si="4"/>
        <v>18</v>
      </c>
    </row>
    <row r="28" spans="1:7" x14ac:dyDescent="0.2">
      <c r="A28" s="98">
        <v>5</v>
      </c>
      <c r="B28" s="98" t="s">
        <v>106</v>
      </c>
      <c r="C28" s="115" t="str">
        <f t="shared" si="3"/>
        <v>Long finger</v>
      </c>
      <c r="E28" s="115">
        <f t="shared" si="4"/>
        <v>18</v>
      </c>
    </row>
    <row r="29" spans="1:7" x14ac:dyDescent="0.2">
      <c r="A29" s="98">
        <v>6</v>
      </c>
      <c r="B29" s="98" t="s">
        <v>12</v>
      </c>
      <c r="C29" s="115" t="str">
        <f t="shared" si="3"/>
        <v>Long finger</v>
      </c>
      <c r="E29" s="115">
        <f t="shared" si="4"/>
        <v>18</v>
      </c>
    </row>
    <row r="30" spans="1:7" x14ac:dyDescent="0.2">
      <c r="A30" s="98">
        <v>7</v>
      </c>
      <c r="B30" s="98" t="s">
        <v>12</v>
      </c>
      <c r="C30" s="115" t="str">
        <f t="shared" si="3"/>
        <v>Long finger</v>
      </c>
      <c r="E30" s="115">
        <f t="shared" si="4"/>
        <v>18</v>
      </c>
    </row>
    <row r="31" spans="1:7" x14ac:dyDescent="0.2">
      <c r="A31" s="98">
        <v>8</v>
      </c>
      <c r="B31" s="98" t="s">
        <v>12</v>
      </c>
      <c r="C31" s="115" t="str">
        <f t="shared" si="3"/>
        <v>Long finger</v>
      </c>
      <c r="E31" s="115">
        <f t="shared" si="4"/>
        <v>18</v>
      </c>
    </row>
    <row r="32" spans="1:7" x14ac:dyDescent="0.2">
      <c r="A32" s="98">
        <v>9</v>
      </c>
      <c r="B32" s="98" t="s">
        <v>12</v>
      </c>
      <c r="C32" s="115" t="str">
        <f t="shared" si="3"/>
        <v>Long finger</v>
      </c>
      <c r="E32" s="115">
        <f t="shared" si="4"/>
        <v>18</v>
      </c>
    </row>
    <row r="33" spans="1:5" x14ac:dyDescent="0.2">
      <c r="A33" s="98">
        <v>10</v>
      </c>
      <c r="B33" s="98" t="s">
        <v>12</v>
      </c>
      <c r="C33" s="115" t="str">
        <f t="shared" si="3"/>
        <v>Long finger</v>
      </c>
      <c r="E33" s="115">
        <f t="shared" si="4"/>
        <v>18</v>
      </c>
    </row>
    <row r="37" spans="1:5" x14ac:dyDescent="0.2">
      <c r="A37" s="98">
        <v>1</v>
      </c>
      <c r="B37" s="98" t="s">
        <v>106</v>
      </c>
      <c r="C37" t="s">
        <v>114</v>
      </c>
      <c r="E37" s="115">
        <v>14</v>
      </c>
    </row>
    <row r="38" spans="1:5" x14ac:dyDescent="0.2">
      <c r="A38" s="98">
        <v>2</v>
      </c>
      <c r="B38" s="98" t="s">
        <v>106</v>
      </c>
      <c r="C38" t="str">
        <f>$C$37</f>
        <v>Short finger</v>
      </c>
      <c r="E38" s="115">
        <f>$E$37</f>
        <v>14</v>
      </c>
    </row>
    <row r="39" spans="1:5" x14ac:dyDescent="0.2">
      <c r="A39" s="98">
        <v>3</v>
      </c>
      <c r="B39" s="98" t="s">
        <v>106</v>
      </c>
      <c r="C39" t="str">
        <f t="shared" ref="C39:C56" si="5">$C$37</f>
        <v>Short finger</v>
      </c>
      <c r="E39" s="115">
        <f t="shared" ref="E39:E56" si="6">$E$37</f>
        <v>14</v>
      </c>
    </row>
    <row r="40" spans="1:5" x14ac:dyDescent="0.2">
      <c r="A40" s="98">
        <v>4</v>
      </c>
      <c r="B40" s="98" t="s">
        <v>106</v>
      </c>
      <c r="C40" t="str">
        <f t="shared" si="5"/>
        <v>Short finger</v>
      </c>
      <c r="E40" s="115">
        <f t="shared" si="6"/>
        <v>14</v>
      </c>
    </row>
    <row r="41" spans="1:5" x14ac:dyDescent="0.2">
      <c r="A41" s="98">
        <v>5</v>
      </c>
      <c r="B41" s="98" t="s">
        <v>106</v>
      </c>
      <c r="C41" t="str">
        <f t="shared" si="5"/>
        <v>Short finger</v>
      </c>
      <c r="E41" s="115">
        <f t="shared" si="6"/>
        <v>14</v>
      </c>
    </row>
    <row r="42" spans="1:5" x14ac:dyDescent="0.2">
      <c r="A42" s="98">
        <v>6</v>
      </c>
      <c r="B42" s="98" t="s">
        <v>106</v>
      </c>
      <c r="C42" t="str">
        <f t="shared" si="5"/>
        <v>Short finger</v>
      </c>
      <c r="E42" s="115">
        <f t="shared" si="6"/>
        <v>14</v>
      </c>
    </row>
    <row r="43" spans="1:5" x14ac:dyDescent="0.2">
      <c r="A43" s="98">
        <v>7</v>
      </c>
      <c r="B43" s="98" t="s">
        <v>106</v>
      </c>
      <c r="C43" t="str">
        <f t="shared" si="5"/>
        <v>Short finger</v>
      </c>
      <c r="E43" s="115">
        <f t="shared" si="6"/>
        <v>14</v>
      </c>
    </row>
    <row r="44" spans="1:5" x14ac:dyDescent="0.2">
      <c r="A44" s="98">
        <v>8</v>
      </c>
      <c r="B44" s="98" t="s">
        <v>106</v>
      </c>
      <c r="C44" t="str">
        <f t="shared" si="5"/>
        <v>Short finger</v>
      </c>
      <c r="E44" s="115">
        <f t="shared" si="6"/>
        <v>14</v>
      </c>
    </row>
    <row r="45" spans="1:5" x14ac:dyDescent="0.2">
      <c r="A45" s="98">
        <v>9</v>
      </c>
      <c r="B45" s="98" t="s">
        <v>106</v>
      </c>
      <c r="C45" t="str">
        <f t="shared" si="5"/>
        <v>Short finger</v>
      </c>
      <c r="E45" s="115">
        <f t="shared" si="6"/>
        <v>14</v>
      </c>
    </row>
    <row r="46" spans="1:5" x14ac:dyDescent="0.2">
      <c r="A46" s="98">
        <v>10</v>
      </c>
      <c r="B46" s="98" t="s">
        <v>106</v>
      </c>
      <c r="C46" t="str">
        <f t="shared" si="5"/>
        <v>Short finger</v>
      </c>
      <c r="E46" s="115">
        <f t="shared" si="6"/>
        <v>14</v>
      </c>
    </row>
    <row r="47" spans="1:5" x14ac:dyDescent="0.2">
      <c r="A47" s="98">
        <v>11</v>
      </c>
      <c r="B47" s="98" t="s">
        <v>12</v>
      </c>
      <c r="C47" t="str">
        <f t="shared" si="5"/>
        <v>Short finger</v>
      </c>
      <c r="E47" s="115">
        <f t="shared" si="6"/>
        <v>14</v>
      </c>
    </row>
    <row r="48" spans="1:5" x14ac:dyDescent="0.2">
      <c r="A48" s="98">
        <v>12</v>
      </c>
      <c r="B48" s="98" t="s">
        <v>12</v>
      </c>
      <c r="C48" t="str">
        <f t="shared" si="5"/>
        <v>Short finger</v>
      </c>
      <c r="E48" s="115">
        <f t="shared" si="6"/>
        <v>14</v>
      </c>
    </row>
    <row r="49" spans="1:5" x14ac:dyDescent="0.2">
      <c r="A49" s="98">
        <v>13</v>
      </c>
      <c r="B49" s="98" t="s">
        <v>12</v>
      </c>
      <c r="C49" t="str">
        <f t="shared" si="5"/>
        <v>Short finger</v>
      </c>
      <c r="E49" s="115">
        <f t="shared" si="6"/>
        <v>14</v>
      </c>
    </row>
    <row r="50" spans="1:5" x14ac:dyDescent="0.2">
      <c r="A50" s="98">
        <v>14</v>
      </c>
      <c r="B50" s="98" t="s">
        <v>12</v>
      </c>
      <c r="C50" t="str">
        <f t="shared" si="5"/>
        <v>Short finger</v>
      </c>
      <c r="E50" s="115">
        <f t="shared" si="6"/>
        <v>14</v>
      </c>
    </row>
    <row r="51" spans="1:5" x14ac:dyDescent="0.2">
      <c r="A51" s="98">
        <v>15</v>
      </c>
      <c r="B51" s="98" t="s">
        <v>12</v>
      </c>
      <c r="C51" t="str">
        <f t="shared" si="5"/>
        <v>Short finger</v>
      </c>
      <c r="E51" s="115">
        <f t="shared" si="6"/>
        <v>14</v>
      </c>
    </row>
    <row r="52" spans="1:5" x14ac:dyDescent="0.2">
      <c r="A52" s="98">
        <v>16</v>
      </c>
      <c r="B52" s="98" t="s">
        <v>12</v>
      </c>
      <c r="C52" t="str">
        <f t="shared" si="5"/>
        <v>Short finger</v>
      </c>
      <c r="E52" s="115">
        <f t="shared" si="6"/>
        <v>14</v>
      </c>
    </row>
    <row r="53" spans="1:5" x14ac:dyDescent="0.2">
      <c r="A53" s="98">
        <v>17</v>
      </c>
      <c r="B53" s="98" t="s">
        <v>12</v>
      </c>
      <c r="C53" t="str">
        <f t="shared" si="5"/>
        <v>Short finger</v>
      </c>
      <c r="E53" s="115">
        <f t="shared" si="6"/>
        <v>14</v>
      </c>
    </row>
    <row r="54" spans="1:5" x14ac:dyDescent="0.2">
      <c r="A54" s="98">
        <v>18</v>
      </c>
      <c r="B54" s="98" t="s">
        <v>12</v>
      </c>
      <c r="C54" t="str">
        <f t="shared" si="5"/>
        <v>Short finger</v>
      </c>
      <c r="E54" s="115">
        <f t="shared" si="6"/>
        <v>14</v>
      </c>
    </row>
    <row r="55" spans="1:5" x14ac:dyDescent="0.2">
      <c r="A55" s="98">
        <v>19</v>
      </c>
      <c r="B55" s="98" t="s">
        <v>12</v>
      </c>
      <c r="C55" t="str">
        <f t="shared" si="5"/>
        <v>Short finger</v>
      </c>
      <c r="E55" s="115">
        <f t="shared" si="6"/>
        <v>14</v>
      </c>
    </row>
    <row r="56" spans="1:5" x14ac:dyDescent="0.2">
      <c r="A56" s="98">
        <v>20</v>
      </c>
      <c r="B56" s="98" t="s">
        <v>12</v>
      </c>
      <c r="C56" t="str">
        <f t="shared" si="5"/>
        <v>Short finger</v>
      </c>
      <c r="E56" s="115">
        <f t="shared" si="6"/>
        <v>14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opLeftCell="A7" workbookViewId="0">
      <selection activeCell="R38" sqref="R38"/>
    </sheetView>
  </sheetViews>
  <sheetFormatPr defaultRowHeight="12.75" x14ac:dyDescent="0.2"/>
  <cols>
    <col min="1" max="1" width="2.5703125" customWidth="1"/>
    <col min="2" max="2" width="19.28515625" customWidth="1"/>
    <col min="3" max="6" width="8.7109375" style="3" hidden="1" customWidth="1"/>
    <col min="7" max="7" width="9.7109375" style="3" hidden="1" customWidth="1"/>
    <col min="8" max="8" width="4.140625" style="3" hidden="1" customWidth="1"/>
    <col min="9" max="12" width="8.7109375" style="3" customWidth="1"/>
    <col min="13" max="13" width="9.85546875" style="3" customWidth="1"/>
    <col min="14" max="14" width="3.5703125" style="3" customWidth="1"/>
  </cols>
  <sheetData>
    <row r="1" spans="1:20" ht="21.75" customHeight="1" x14ac:dyDescent="0.25">
      <c r="A1" s="4" t="s">
        <v>56</v>
      </c>
    </row>
    <row r="2" spans="1:20" x14ac:dyDescent="0.2">
      <c r="A2" s="5"/>
      <c r="B2" s="6"/>
      <c r="C2" s="7" t="s">
        <v>25</v>
      </c>
      <c r="D2" s="7" t="s">
        <v>25</v>
      </c>
      <c r="E2" s="7" t="s">
        <v>25</v>
      </c>
      <c r="F2" s="7" t="s">
        <v>25</v>
      </c>
      <c r="G2" s="7" t="s">
        <v>25</v>
      </c>
      <c r="H2" s="40" t="s">
        <v>46</v>
      </c>
      <c r="I2" s="16" t="s">
        <v>30</v>
      </c>
      <c r="J2" s="7" t="s">
        <v>30</v>
      </c>
      <c r="K2" s="7" t="s">
        <v>30</v>
      </c>
      <c r="L2" s="7" t="s">
        <v>30</v>
      </c>
      <c r="M2" s="7" t="s">
        <v>30</v>
      </c>
      <c r="N2" s="40"/>
      <c r="O2" s="27"/>
    </row>
    <row r="3" spans="1:20" ht="22.5" customHeight="1" x14ac:dyDescent="0.2">
      <c r="A3" s="8"/>
      <c r="B3" s="9"/>
      <c r="C3" s="10" t="s">
        <v>31</v>
      </c>
      <c r="D3" s="10" t="s">
        <v>26</v>
      </c>
      <c r="E3" s="10" t="s">
        <v>27</v>
      </c>
      <c r="F3" s="11" t="s">
        <v>28</v>
      </c>
      <c r="G3" s="11" t="s">
        <v>29</v>
      </c>
      <c r="H3" s="41" t="s">
        <v>46</v>
      </c>
      <c r="I3" s="17" t="s">
        <v>31</v>
      </c>
      <c r="J3" s="10" t="s">
        <v>26</v>
      </c>
      <c r="K3" s="10" t="s">
        <v>27</v>
      </c>
      <c r="L3" s="11" t="s">
        <v>28</v>
      </c>
      <c r="M3" s="11" t="s">
        <v>29</v>
      </c>
      <c r="N3" s="41"/>
      <c r="O3" s="28"/>
    </row>
    <row r="4" spans="1:20" ht="13.5" customHeight="1" x14ac:dyDescent="0.2">
      <c r="A4" s="8" t="s">
        <v>0</v>
      </c>
      <c r="B4" s="75" t="s">
        <v>73</v>
      </c>
      <c r="C4" s="10"/>
      <c r="D4" s="10"/>
      <c r="E4" s="34" t="s">
        <v>1</v>
      </c>
      <c r="F4" s="11"/>
      <c r="G4" s="11"/>
      <c r="H4" s="41"/>
      <c r="I4" s="17"/>
      <c r="J4" s="10"/>
      <c r="K4" s="10"/>
      <c r="L4" s="11"/>
      <c r="M4" s="11"/>
      <c r="N4" s="41"/>
      <c r="O4" s="28"/>
    </row>
    <row r="5" spans="1:20" x14ac:dyDescent="0.2">
      <c r="B5" s="9" t="s">
        <v>52</v>
      </c>
      <c r="C5" s="10"/>
      <c r="D5" s="10"/>
      <c r="E5" s="13" t="s">
        <v>32</v>
      </c>
      <c r="F5" s="11"/>
      <c r="G5" s="11"/>
      <c r="H5" s="41"/>
      <c r="I5" s="17"/>
      <c r="J5" s="10"/>
      <c r="K5" s="10"/>
      <c r="L5" s="11"/>
      <c r="M5" s="11"/>
      <c r="N5" s="41"/>
      <c r="O5" s="28"/>
    </row>
    <row r="6" spans="1:20" x14ac:dyDescent="0.2">
      <c r="A6" s="127" t="s">
        <v>1</v>
      </c>
      <c r="B6" s="9" t="s">
        <v>2</v>
      </c>
      <c r="C6" s="14"/>
      <c r="D6" s="13"/>
      <c r="E6" s="13" t="s">
        <v>32</v>
      </c>
      <c r="F6" s="13"/>
      <c r="G6" s="13"/>
      <c r="H6" s="42"/>
      <c r="I6" s="18"/>
      <c r="J6" s="13"/>
      <c r="K6" s="13"/>
      <c r="L6" s="13"/>
      <c r="M6" s="13"/>
      <c r="N6" s="42"/>
      <c r="O6" s="28"/>
    </row>
    <row r="7" spans="1:20" x14ac:dyDescent="0.2">
      <c r="A7" s="127"/>
      <c r="B7" s="31" t="s">
        <v>68</v>
      </c>
      <c r="C7" s="14"/>
      <c r="D7" s="13"/>
      <c r="E7" s="34" t="s">
        <v>1</v>
      </c>
      <c r="F7" s="13"/>
      <c r="G7" s="13"/>
      <c r="H7" s="42"/>
      <c r="I7" s="18"/>
      <c r="J7" s="13"/>
      <c r="K7" s="13"/>
      <c r="L7" s="13"/>
      <c r="M7" s="13"/>
      <c r="N7" s="42"/>
      <c r="O7" s="28"/>
    </row>
    <row r="8" spans="1:20" x14ac:dyDescent="0.2">
      <c r="A8" s="127"/>
      <c r="B8" s="31" t="s">
        <v>38</v>
      </c>
      <c r="C8" s="14"/>
      <c r="D8" s="13"/>
      <c r="E8" s="13"/>
      <c r="F8" s="34" t="s">
        <v>1</v>
      </c>
      <c r="G8" s="13"/>
      <c r="H8" s="42"/>
      <c r="I8" s="18"/>
      <c r="J8" s="13"/>
      <c r="K8" s="13"/>
      <c r="L8" s="13"/>
      <c r="M8" s="13"/>
      <c r="N8" s="42"/>
      <c r="O8" s="28"/>
    </row>
    <row r="9" spans="1:20" x14ac:dyDescent="0.2">
      <c r="A9" s="100"/>
      <c r="B9" s="31" t="s">
        <v>44</v>
      </c>
      <c r="C9" s="14"/>
      <c r="D9" s="13"/>
      <c r="E9" s="34" t="s">
        <v>1</v>
      </c>
      <c r="F9" s="13"/>
      <c r="G9" s="13"/>
      <c r="H9" s="42"/>
      <c r="I9" s="18"/>
      <c r="J9" s="13"/>
      <c r="K9" s="13"/>
      <c r="L9" s="13"/>
      <c r="M9" s="13"/>
      <c r="N9" s="42"/>
      <c r="O9" s="28"/>
    </row>
    <row r="10" spans="1:20" x14ac:dyDescent="0.2">
      <c r="A10" s="100"/>
      <c r="B10" s="75" t="s">
        <v>45</v>
      </c>
      <c r="C10" s="14"/>
      <c r="D10" s="13"/>
      <c r="E10" s="13"/>
      <c r="F10" s="13"/>
      <c r="G10" s="13"/>
      <c r="H10" s="42"/>
      <c r="I10" s="18"/>
      <c r="J10" s="13"/>
      <c r="K10" s="13"/>
      <c r="L10" s="13">
        <v>1</v>
      </c>
      <c r="M10" s="13"/>
      <c r="N10" s="42"/>
      <c r="O10" s="28"/>
      <c r="Q10">
        <v>2</v>
      </c>
      <c r="R10">
        <v>4</v>
      </c>
      <c r="S10">
        <v>3</v>
      </c>
      <c r="T10">
        <f>Q10+R10+S10</f>
        <v>9</v>
      </c>
    </row>
    <row r="11" spans="1:20" x14ac:dyDescent="0.2">
      <c r="A11" s="101" t="s">
        <v>3</v>
      </c>
      <c r="B11" s="31" t="s">
        <v>39</v>
      </c>
      <c r="C11" s="14"/>
      <c r="D11" s="13"/>
      <c r="E11" s="13"/>
      <c r="F11" s="13" t="s">
        <v>32</v>
      </c>
      <c r="G11" s="13"/>
      <c r="H11" s="42"/>
      <c r="I11" s="18"/>
      <c r="J11" s="13"/>
      <c r="K11" s="13"/>
      <c r="L11" s="13"/>
      <c r="M11" s="13"/>
      <c r="N11" s="42"/>
      <c r="O11" s="28"/>
    </row>
    <row r="12" spans="1:20" x14ac:dyDescent="0.2">
      <c r="A12" s="101" t="s">
        <v>4</v>
      </c>
      <c r="B12" s="31" t="s">
        <v>37</v>
      </c>
      <c r="C12" s="14"/>
      <c r="D12" s="13"/>
      <c r="E12" s="13"/>
      <c r="F12" s="34" t="s">
        <v>1</v>
      </c>
      <c r="G12" s="13"/>
      <c r="H12" s="42"/>
      <c r="I12" s="18"/>
      <c r="J12" s="13"/>
      <c r="K12" s="13"/>
      <c r="L12" s="13"/>
      <c r="M12" s="13"/>
      <c r="N12" s="42"/>
      <c r="O12" s="28"/>
    </row>
    <row r="13" spans="1:20" x14ac:dyDescent="0.2">
      <c r="A13" s="101" t="s">
        <v>5</v>
      </c>
      <c r="B13" s="31" t="s">
        <v>47</v>
      </c>
      <c r="C13" s="14"/>
      <c r="D13" s="13"/>
      <c r="E13" s="13"/>
      <c r="F13" s="13"/>
      <c r="G13" s="34" t="s">
        <v>1</v>
      </c>
      <c r="H13" s="42"/>
      <c r="I13" s="18"/>
      <c r="J13" s="13"/>
      <c r="K13" s="13"/>
      <c r="L13" s="13"/>
      <c r="M13" s="13"/>
      <c r="N13" s="42"/>
      <c r="O13" s="28"/>
    </row>
    <row r="14" spans="1:20" x14ac:dyDescent="0.2">
      <c r="A14" s="32" t="s">
        <v>6</v>
      </c>
      <c r="B14" s="31" t="s">
        <v>35</v>
      </c>
      <c r="C14" s="14"/>
      <c r="D14" s="13"/>
      <c r="E14" s="34" t="s">
        <v>1</v>
      </c>
      <c r="F14" s="13"/>
      <c r="G14" s="13"/>
      <c r="H14" s="42"/>
      <c r="I14" s="18"/>
      <c r="J14" s="13"/>
      <c r="K14" s="13"/>
      <c r="L14" s="13"/>
      <c r="M14" s="13"/>
      <c r="N14" s="42"/>
      <c r="O14" s="28"/>
    </row>
    <row r="15" spans="1:20" x14ac:dyDescent="0.2">
      <c r="A15" s="32"/>
      <c r="B15" s="31" t="s">
        <v>36</v>
      </c>
      <c r="C15" s="14"/>
      <c r="D15" s="13"/>
      <c r="E15" s="13"/>
      <c r="F15" s="13"/>
      <c r="G15" s="13"/>
      <c r="H15" s="42"/>
      <c r="I15" s="18"/>
      <c r="J15" s="13"/>
      <c r="K15" s="13"/>
      <c r="L15" s="13"/>
      <c r="M15" s="13"/>
      <c r="N15" s="42"/>
      <c r="O15" s="28"/>
    </row>
    <row r="16" spans="1:20" x14ac:dyDescent="0.2">
      <c r="A16" s="32"/>
      <c r="B16" s="31" t="s">
        <v>69</v>
      </c>
      <c r="C16" s="14"/>
      <c r="D16" s="13"/>
      <c r="E16" s="34" t="s">
        <v>1</v>
      </c>
      <c r="F16" s="13"/>
      <c r="G16" s="13"/>
      <c r="H16" s="42"/>
      <c r="I16" s="18"/>
      <c r="J16" s="13"/>
      <c r="K16" s="34"/>
      <c r="L16" s="13"/>
      <c r="M16" s="13"/>
      <c r="N16" s="42"/>
      <c r="O16" s="28"/>
    </row>
    <row r="17" spans="1:15" x14ac:dyDescent="0.2">
      <c r="A17" s="127" t="s">
        <v>7</v>
      </c>
      <c r="B17" s="31" t="s">
        <v>8</v>
      </c>
      <c r="C17" s="14"/>
      <c r="D17" s="13"/>
      <c r="E17" s="13"/>
      <c r="F17" s="34" t="s">
        <v>1</v>
      </c>
      <c r="G17" s="13"/>
      <c r="H17" s="42"/>
      <c r="I17" s="18"/>
      <c r="J17" s="13"/>
      <c r="K17" s="13"/>
      <c r="L17" s="13"/>
      <c r="M17" s="13"/>
      <c r="N17" s="42"/>
      <c r="O17" s="28"/>
    </row>
    <row r="18" spans="1:15" x14ac:dyDescent="0.2">
      <c r="A18" s="127"/>
      <c r="B18" s="31" t="s">
        <v>48</v>
      </c>
      <c r="C18" s="14"/>
      <c r="D18" s="13"/>
      <c r="E18" s="34" t="s">
        <v>1</v>
      </c>
      <c r="F18" s="13"/>
      <c r="G18" s="13"/>
      <c r="H18" s="42"/>
      <c r="I18" s="18"/>
      <c r="J18" s="13"/>
      <c r="K18" s="13"/>
      <c r="L18" s="13"/>
      <c r="M18" s="13"/>
      <c r="N18" s="42"/>
      <c r="O18" s="28"/>
    </row>
    <row r="19" spans="1:15" x14ac:dyDescent="0.2">
      <c r="A19" s="127"/>
      <c r="B19" s="31" t="s">
        <v>9</v>
      </c>
      <c r="C19" s="14"/>
      <c r="D19" s="13"/>
      <c r="E19" s="34" t="s">
        <v>1</v>
      </c>
      <c r="F19" s="13"/>
      <c r="G19" s="13"/>
      <c r="H19" s="42"/>
      <c r="I19" s="18"/>
      <c r="J19" s="13"/>
      <c r="K19" s="13"/>
      <c r="L19" s="13"/>
      <c r="M19" s="13"/>
      <c r="N19" s="42"/>
      <c r="O19" s="28"/>
    </row>
    <row r="20" spans="1:15" x14ac:dyDescent="0.2">
      <c r="A20" s="101" t="s">
        <v>10</v>
      </c>
      <c r="B20" s="31" t="s">
        <v>11</v>
      </c>
      <c r="C20" s="14"/>
      <c r="D20" s="34" t="s">
        <v>1</v>
      </c>
      <c r="E20" s="13"/>
      <c r="F20" s="13"/>
      <c r="G20" s="13"/>
      <c r="H20" s="42"/>
      <c r="I20" s="18"/>
      <c r="J20" s="13"/>
      <c r="K20" s="13"/>
      <c r="L20" s="13"/>
      <c r="M20" s="13"/>
      <c r="N20" s="42"/>
      <c r="O20" s="28"/>
    </row>
    <row r="21" spans="1:15" x14ac:dyDescent="0.2">
      <c r="A21" s="101"/>
      <c r="B21" s="35" t="s">
        <v>58</v>
      </c>
      <c r="C21" s="14"/>
      <c r="D21" s="13"/>
      <c r="E21" s="13"/>
      <c r="F21" s="13"/>
      <c r="G21" s="13"/>
      <c r="H21" s="42"/>
      <c r="I21" s="18"/>
      <c r="J21" s="13"/>
      <c r="K21" s="34" t="s">
        <v>1</v>
      </c>
      <c r="L21" s="13"/>
      <c r="M21" s="13"/>
      <c r="N21" s="42"/>
      <c r="O21" s="28"/>
    </row>
    <row r="22" spans="1:15" x14ac:dyDescent="0.2">
      <c r="A22" s="127" t="s">
        <v>12</v>
      </c>
      <c r="B22" s="31" t="s">
        <v>13</v>
      </c>
      <c r="C22" s="14"/>
      <c r="D22" s="13"/>
      <c r="E22" s="34" t="s">
        <v>1</v>
      </c>
      <c r="F22" s="13"/>
      <c r="G22" s="13"/>
      <c r="H22" s="42"/>
      <c r="I22" s="18"/>
      <c r="J22" s="13"/>
      <c r="K22" s="13"/>
      <c r="L22" s="13"/>
      <c r="M22" s="13"/>
      <c r="N22" s="42"/>
      <c r="O22" s="28"/>
    </row>
    <row r="23" spans="1:15" x14ac:dyDescent="0.2">
      <c r="A23" s="127"/>
      <c r="B23" s="31" t="s">
        <v>34</v>
      </c>
      <c r="C23" s="14"/>
      <c r="D23" s="13"/>
      <c r="E23" s="34" t="s">
        <v>1</v>
      </c>
      <c r="F23" s="13"/>
      <c r="G23" s="13"/>
      <c r="H23" s="42"/>
      <c r="I23" s="18"/>
      <c r="J23" s="13"/>
      <c r="K23" s="13"/>
      <c r="L23" s="13"/>
      <c r="M23" s="13"/>
      <c r="N23" s="42"/>
      <c r="O23" s="28"/>
    </row>
    <row r="24" spans="1:15" x14ac:dyDescent="0.2">
      <c r="A24" s="127"/>
      <c r="B24" s="31" t="s">
        <v>66</v>
      </c>
      <c r="C24" s="14"/>
      <c r="D24" s="13"/>
      <c r="E24" s="13"/>
      <c r="F24" s="34" t="s">
        <v>1</v>
      </c>
      <c r="G24" s="13"/>
      <c r="H24" s="42"/>
      <c r="I24" s="18"/>
      <c r="J24" s="13"/>
      <c r="K24" s="13"/>
      <c r="L24" s="13"/>
      <c r="M24" s="13"/>
      <c r="N24" s="42"/>
      <c r="O24" s="28"/>
    </row>
    <row r="25" spans="1:15" x14ac:dyDescent="0.2">
      <c r="A25" s="127"/>
      <c r="B25" s="31" t="s">
        <v>33</v>
      </c>
      <c r="C25" s="14"/>
      <c r="D25" s="13"/>
      <c r="E25" s="34" t="s">
        <v>1</v>
      </c>
      <c r="F25" s="13"/>
      <c r="G25" s="13"/>
      <c r="H25" s="42"/>
      <c r="I25" s="18"/>
      <c r="J25" s="13"/>
      <c r="K25" s="13"/>
      <c r="L25" s="13"/>
      <c r="M25" s="13"/>
      <c r="N25" s="42"/>
      <c r="O25" s="28"/>
    </row>
    <row r="26" spans="1:15" x14ac:dyDescent="0.2">
      <c r="A26" s="128" t="s">
        <v>14</v>
      </c>
      <c r="B26" s="31" t="s">
        <v>15</v>
      </c>
      <c r="C26" s="14"/>
      <c r="D26" s="13"/>
      <c r="E26" s="34" t="s">
        <v>1</v>
      </c>
      <c r="F26" s="13"/>
      <c r="G26" s="13"/>
      <c r="H26" s="42"/>
      <c r="I26" s="18"/>
      <c r="J26" s="13"/>
      <c r="K26" s="13"/>
      <c r="L26" s="13"/>
      <c r="M26" s="13"/>
      <c r="N26" s="42"/>
      <c r="O26" s="28"/>
    </row>
    <row r="27" spans="1:15" x14ac:dyDescent="0.2">
      <c r="A27" s="128"/>
      <c r="B27" s="9" t="s">
        <v>16</v>
      </c>
      <c r="C27" s="14"/>
      <c r="D27" s="13"/>
      <c r="E27" s="13"/>
      <c r="F27" s="13"/>
      <c r="G27" s="13"/>
      <c r="H27" s="42"/>
      <c r="I27" s="18"/>
      <c r="J27" s="13"/>
      <c r="K27" s="13"/>
      <c r="L27" s="13"/>
      <c r="M27" s="13"/>
      <c r="N27" s="42"/>
      <c r="O27" s="28"/>
    </row>
    <row r="28" spans="1:15" x14ac:dyDescent="0.2">
      <c r="A28" s="128"/>
      <c r="B28" s="31" t="s">
        <v>50</v>
      </c>
      <c r="C28" s="14"/>
      <c r="D28" s="13"/>
      <c r="E28" s="34" t="s">
        <v>1</v>
      </c>
      <c r="F28" s="34"/>
      <c r="G28" s="13"/>
      <c r="H28" s="42"/>
      <c r="I28" s="18"/>
      <c r="J28" s="13"/>
      <c r="K28" s="13"/>
      <c r="L28" s="13"/>
      <c r="M28" s="13"/>
      <c r="N28" s="42"/>
      <c r="O28" s="28"/>
    </row>
    <row r="29" spans="1:15" x14ac:dyDescent="0.2">
      <c r="A29" s="128"/>
      <c r="B29" s="31" t="s">
        <v>40</v>
      </c>
      <c r="C29" s="14"/>
      <c r="D29" s="13"/>
      <c r="E29" s="34" t="s">
        <v>1</v>
      </c>
      <c r="F29" s="13"/>
      <c r="G29" s="34" t="s">
        <v>1</v>
      </c>
      <c r="H29" s="42"/>
      <c r="I29" s="18"/>
      <c r="J29" s="13"/>
      <c r="K29" s="13"/>
      <c r="L29" s="13"/>
      <c r="M29" s="13"/>
      <c r="N29" s="42"/>
      <c r="O29" s="28"/>
    </row>
    <row r="30" spans="1:15" x14ac:dyDescent="0.2">
      <c r="A30" s="127" t="s">
        <v>17</v>
      </c>
      <c r="B30" s="31" t="s">
        <v>18</v>
      </c>
      <c r="C30" s="14"/>
      <c r="D30" s="13"/>
      <c r="E30" s="34" t="s">
        <v>1</v>
      </c>
      <c r="F30" s="13"/>
      <c r="G30" s="13"/>
      <c r="H30" s="42"/>
      <c r="I30" s="18"/>
      <c r="J30" s="13"/>
      <c r="K30" s="13"/>
      <c r="L30" s="13"/>
      <c r="M30" s="13"/>
      <c r="N30" s="42"/>
      <c r="O30" s="28"/>
    </row>
    <row r="31" spans="1:15" x14ac:dyDescent="0.2">
      <c r="A31" s="127"/>
      <c r="B31" s="31" t="s">
        <v>19</v>
      </c>
      <c r="C31" s="14"/>
      <c r="D31" s="13"/>
      <c r="E31" s="34" t="s">
        <v>1</v>
      </c>
      <c r="F31" s="13"/>
      <c r="G31" s="13"/>
      <c r="H31" s="42"/>
      <c r="I31" s="18"/>
      <c r="J31" s="13"/>
      <c r="K31" s="13"/>
      <c r="L31" s="13"/>
      <c r="M31" s="13"/>
      <c r="N31" s="42"/>
      <c r="O31" s="28"/>
    </row>
    <row r="32" spans="1:15" x14ac:dyDescent="0.2">
      <c r="A32" s="100"/>
      <c r="B32" s="31" t="s">
        <v>51</v>
      </c>
      <c r="C32" s="14"/>
      <c r="D32" s="13"/>
      <c r="E32" s="13"/>
      <c r="F32" s="13"/>
      <c r="G32" s="13"/>
      <c r="H32" s="42"/>
      <c r="I32" s="18"/>
      <c r="J32" s="13"/>
      <c r="K32" s="13"/>
      <c r="L32" s="13"/>
      <c r="M32" s="13"/>
      <c r="N32" s="43"/>
      <c r="O32" s="28"/>
    </row>
    <row r="33" spans="1:15" x14ac:dyDescent="0.2">
      <c r="A33" s="100"/>
      <c r="B33" s="9" t="s">
        <v>49</v>
      </c>
      <c r="C33" s="14"/>
      <c r="D33" s="34" t="s">
        <v>1</v>
      </c>
      <c r="E33" s="13"/>
      <c r="F33" s="13"/>
      <c r="G33" s="13"/>
      <c r="H33" s="42"/>
      <c r="I33" s="18"/>
      <c r="J33" s="13"/>
      <c r="K33" s="13"/>
      <c r="L33" s="13"/>
      <c r="M33" s="13"/>
      <c r="N33" s="42"/>
      <c r="O33" s="28"/>
    </row>
    <row r="34" spans="1:15" x14ac:dyDescent="0.2">
      <c r="A34" s="101" t="s">
        <v>20</v>
      </c>
      <c r="B34" s="75" t="s">
        <v>55</v>
      </c>
      <c r="C34" s="14"/>
      <c r="D34" s="13"/>
      <c r="E34" s="13"/>
      <c r="F34" s="34" t="s">
        <v>1</v>
      </c>
      <c r="G34" s="13"/>
      <c r="H34" s="42"/>
      <c r="I34" s="18"/>
      <c r="J34" s="13"/>
      <c r="K34" s="13"/>
      <c r="L34" s="13"/>
      <c r="M34" s="13"/>
      <c r="N34" s="42"/>
      <c r="O34" s="28"/>
    </row>
    <row r="35" spans="1:15" x14ac:dyDescent="0.2">
      <c r="A35" s="101"/>
      <c r="B35" s="58" t="s">
        <v>64</v>
      </c>
      <c r="C35" s="14"/>
      <c r="D35" s="13"/>
      <c r="E35" s="13"/>
      <c r="F35" s="34" t="s">
        <v>1</v>
      </c>
      <c r="G35" s="13"/>
      <c r="H35" s="42"/>
      <c r="I35" s="18"/>
      <c r="J35" s="13"/>
      <c r="K35" s="13"/>
      <c r="L35" s="13"/>
      <c r="M35" s="13"/>
      <c r="N35" s="42"/>
      <c r="O35" s="28"/>
    </row>
    <row r="36" spans="1:15" x14ac:dyDescent="0.2">
      <c r="A36" s="101" t="s">
        <v>21</v>
      </c>
      <c r="B36" s="9" t="s">
        <v>41</v>
      </c>
      <c r="C36" s="14"/>
      <c r="D36" s="13"/>
      <c r="E36" s="13"/>
      <c r="F36" s="13"/>
      <c r="G36" s="13"/>
      <c r="H36" s="42"/>
      <c r="I36" s="18"/>
      <c r="J36" s="13"/>
      <c r="K36" s="13"/>
      <c r="L36" s="13"/>
      <c r="M36" s="13"/>
      <c r="N36" s="42"/>
      <c r="O36" s="28"/>
    </row>
    <row r="37" spans="1:15" x14ac:dyDescent="0.2">
      <c r="A37" s="127" t="s">
        <v>22</v>
      </c>
      <c r="B37" s="31" t="s">
        <v>23</v>
      </c>
      <c r="C37" s="14"/>
      <c r="D37" s="13"/>
      <c r="F37" s="34" t="s">
        <v>1</v>
      </c>
      <c r="G37" s="13"/>
      <c r="H37" s="42"/>
      <c r="I37" s="18"/>
      <c r="J37" s="13"/>
      <c r="K37" s="13"/>
      <c r="L37" s="13"/>
      <c r="M37" s="13"/>
      <c r="N37" s="42"/>
      <c r="O37" s="28"/>
    </row>
    <row r="38" spans="1:15" x14ac:dyDescent="0.2">
      <c r="A38" s="127"/>
      <c r="B38" s="9" t="s">
        <v>54</v>
      </c>
      <c r="C38" s="14"/>
      <c r="D38" s="13"/>
      <c r="E38" s="13" t="s">
        <v>32</v>
      </c>
      <c r="F38" s="13"/>
      <c r="G38" s="13"/>
      <c r="H38" s="42"/>
      <c r="I38" s="18"/>
      <c r="J38" s="13"/>
      <c r="K38" s="13"/>
      <c r="L38" s="13"/>
      <c r="M38" s="13"/>
      <c r="N38" s="42"/>
      <c r="O38" s="28"/>
    </row>
    <row r="39" spans="1:15" x14ac:dyDescent="0.2">
      <c r="A39" s="127"/>
      <c r="B39" s="58" t="s">
        <v>42</v>
      </c>
      <c r="C39" s="14"/>
      <c r="D39" s="13"/>
      <c r="E39" s="34" t="s">
        <v>1</v>
      </c>
      <c r="F39" s="13"/>
      <c r="G39" s="13"/>
      <c r="H39" s="42"/>
      <c r="I39" s="18"/>
      <c r="J39" s="13"/>
      <c r="K39" s="13"/>
      <c r="L39" s="13"/>
      <c r="M39" s="13"/>
      <c r="N39" s="42"/>
      <c r="O39" s="28"/>
    </row>
    <row r="40" spans="1:15" x14ac:dyDescent="0.2">
      <c r="A40" s="100" t="s">
        <v>24</v>
      </c>
      <c r="B40" s="58" t="s">
        <v>53</v>
      </c>
      <c r="C40" s="14"/>
      <c r="D40" s="13"/>
      <c r="E40" s="34" t="s">
        <v>1</v>
      </c>
      <c r="G40" s="13"/>
      <c r="H40" s="42"/>
      <c r="I40" s="18"/>
      <c r="J40" s="13"/>
      <c r="K40" s="13"/>
      <c r="L40" s="13"/>
      <c r="M40" s="13"/>
      <c r="N40" s="42"/>
      <c r="O40" s="28"/>
    </row>
    <row r="41" spans="1:15" x14ac:dyDescent="0.2">
      <c r="A41" s="100"/>
      <c r="B41" s="31" t="s">
        <v>70</v>
      </c>
      <c r="C41" s="14"/>
      <c r="D41" s="13"/>
      <c r="E41" s="13"/>
      <c r="F41" s="13"/>
      <c r="G41" s="13"/>
      <c r="H41" s="59"/>
      <c r="I41" s="18"/>
      <c r="J41" s="13"/>
      <c r="K41" s="13"/>
      <c r="L41" s="13"/>
      <c r="M41" s="13"/>
      <c r="N41" s="42"/>
      <c r="O41" s="28"/>
    </row>
    <row r="42" spans="1:15" x14ac:dyDescent="0.2">
      <c r="A42" s="100"/>
      <c r="B42" s="35" t="s">
        <v>71</v>
      </c>
      <c r="C42" s="14"/>
      <c r="D42" s="13"/>
      <c r="E42" s="34" t="s">
        <v>1</v>
      </c>
      <c r="F42" s="13"/>
      <c r="G42" s="13"/>
      <c r="H42" s="42"/>
      <c r="I42" s="18"/>
      <c r="J42" s="13"/>
      <c r="K42" s="13"/>
      <c r="L42" s="13"/>
      <c r="M42" s="13"/>
      <c r="N42" s="42"/>
      <c r="O42" s="28"/>
    </row>
    <row r="43" spans="1:15" x14ac:dyDescent="0.2">
      <c r="A43" s="100"/>
      <c r="B43" s="35" t="s">
        <v>72</v>
      </c>
      <c r="C43" s="14"/>
      <c r="D43" s="13"/>
      <c r="E43" s="13"/>
      <c r="F43" s="39" t="s">
        <v>1</v>
      </c>
      <c r="G43" s="13"/>
      <c r="H43" s="42"/>
      <c r="I43" s="18"/>
      <c r="J43" s="13"/>
      <c r="K43" s="13"/>
      <c r="L43" s="13"/>
      <c r="M43" s="13"/>
      <c r="N43" s="42"/>
      <c r="O43" s="28"/>
    </row>
    <row r="44" spans="1:15" x14ac:dyDescent="0.2">
      <c r="A44" s="15"/>
      <c r="B44" s="37" t="s">
        <v>43</v>
      </c>
      <c r="C44" s="19"/>
      <c r="D44" s="50"/>
      <c r="E44" s="50" t="s">
        <v>1</v>
      </c>
      <c r="F44" s="52"/>
      <c r="G44" s="20"/>
      <c r="H44" s="44"/>
      <c r="I44" s="21"/>
      <c r="J44" s="20"/>
      <c r="K44" s="20"/>
      <c r="L44" s="20"/>
      <c r="M44" s="20"/>
      <c r="N44" s="44"/>
      <c r="O44" s="29"/>
    </row>
    <row r="45" spans="1:15" x14ac:dyDescent="0.2">
      <c r="A45" s="14"/>
      <c r="B45" s="9"/>
      <c r="C45" s="38"/>
      <c r="D45" s="38"/>
      <c r="E45" s="38"/>
      <c r="F45" s="38"/>
      <c r="G45" s="38"/>
      <c r="H45" s="45"/>
      <c r="I45" s="38"/>
      <c r="J45" s="38"/>
      <c r="K45" s="38"/>
      <c r="L45" s="38"/>
      <c r="M45" s="38"/>
      <c r="N45" s="45"/>
      <c r="O45" s="38"/>
    </row>
    <row r="46" spans="1:15" x14ac:dyDescent="0.2">
      <c r="A46" s="14"/>
      <c r="B46" s="9"/>
      <c r="C46" s="38"/>
      <c r="D46" s="49" t="str">
        <f>D3</f>
        <v>Medium</v>
      </c>
      <c r="E46" s="49" t="str">
        <f>E3</f>
        <v>Large</v>
      </c>
      <c r="F46" s="49" t="str">
        <f>F3</f>
        <v>X / Large</v>
      </c>
      <c r="G46" s="49" t="str">
        <f>G3</f>
        <v>XX / Large</v>
      </c>
      <c r="H46" s="45"/>
      <c r="I46" s="49" t="str">
        <f>I3</f>
        <v>Small</v>
      </c>
      <c r="J46" s="49" t="str">
        <f>J3</f>
        <v>Medium</v>
      </c>
      <c r="K46" s="49" t="str">
        <f>K3</f>
        <v>Large</v>
      </c>
      <c r="L46" s="49" t="str">
        <f>L3</f>
        <v>X / Large</v>
      </c>
      <c r="M46" s="49" t="str">
        <f>M3</f>
        <v>XX / Large</v>
      </c>
      <c r="N46" s="45"/>
      <c r="O46" s="38"/>
    </row>
    <row r="47" spans="1:15" x14ac:dyDescent="0.2">
      <c r="A47" s="1"/>
      <c r="B47" s="2"/>
      <c r="C47" s="1"/>
      <c r="H47" s="46"/>
      <c r="N47" s="46"/>
    </row>
    <row r="48" spans="1:15" s="64" customFormat="1" x14ac:dyDescent="0.2">
      <c r="A48" s="60"/>
      <c r="B48" s="67" t="s">
        <v>59</v>
      </c>
      <c r="C48" s="68"/>
      <c r="D48" s="61">
        <v>3</v>
      </c>
      <c r="E48" s="61">
        <v>25</v>
      </c>
      <c r="F48" s="61">
        <v>10</v>
      </c>
      <c r="G48" s="61">
        <v>3</v>
      </c>
      <c r="H48" s="62">
        <f>SUM(D48:G48)</f>
        <v>41</v>
      </c>
      <c r="I48" s="61">
        <v>1</v>
      </c>
      <c r="J48" s="61">
        <v>2</v>
      </c>
      <c r="K48" s="62">
        <v>4</v>
      </c>
      <c r="L48" s="61">
        <v>2</v>
      </c>
      <c r="M48" s="61">
        <v>0</v>
      </c>
      <c r="N48" s="62">
        <f>SUM(I48:M48)</f>
        <v>9</v>
      </c>
      <c r="O48" s="63">
        <f>H48+N48</f>
        <v>50</v>
      </c>
    </row>
    <row r="49" spans="1:15" x14ac:dyDescent="0.2">
      <c r="A49" s="1"/>
      <c r="B49" s="69"/>
      <c r="C49" s="70"/>
      <c r="D49" s="54"/>
      <c r="E49" s="54"/>
      <c r="F49" s="54"/>
      <c r="G49" s="54"/>
      <c r="H49" s="48"/>
      <c r="I49" s="54"/>
      <c r="J49" s="54"/>
      <c r="K49" s="54"/>
      <c r="L49" s="54"/>
      <c r="M49" s="54"/>
      <c r="N49" s="54"/>
      <c r="O49" s="54"/>
    </row>
    <row r="50" spans="1:15" x14ac:dyDescent="0.2">
      <c r="A50" s="1" t="s">
        <v>46</v>
      </c>
      <c r="B50" s="69" t="s">
        <v>57</v>
      </c>
      <c r="C50" s="70"/>
      <c r="D50" s="76">
        <f>-D51-D52+D48</f>
        <v>1</v>
      </c>
      <c r="E50" s="76">
        <f>-E51-E52+E48</f>
        <v>3</v>
      </c>
      <c r="F50" s="76">
        <f>-F51-F52+F48</f>
        <v>1</v>
      </c>
      <c r="G50" s="76">
        <f>-G51-G52+G48</f>
        <v>1</v>
      </c>
      <c r="H50" s="47">
        <f>SUM(D50:G50)</f>
        <v>6</v>
      </c>
      <c r="I50" s="76">
        <f>-I51-I52+I48</f>
        <v>1</v>
      </c>
      <c r="J50" s="76">
        <f>-J51-J52+J48</f>
        <v>2</v>
      </c>
      <c r="K50" s="76">
        <f>-K51-K52+K48</f>
        <v>3</v>
      </c>
      <c r="L50" s="76">
        <f>-L51-L52+L48</f>
        <v>1</v>
      </c>
      <c r="M50" s="76">
        <f>-M51-M52+M48</f>
        <v>0</v>
      </c>
      <c r="N50" s="47">
        <f>SUM(I50:M50)</f>
        <v>7</v>
      </c>
      <c r="O50" s="53">
        <f>SUM(D50:M50)</f>
        <v>19</v>
      </c>
    </row>
    <row r="51" spans="1:15" x14ac:dyDescent="0.2">
      <c r="A51" s="66" t="s">
        <v>1</v>
      </c>
      <c r="B51" s="69" t="s">
        <v>62</v>
      </c>
      <c r="C51" s="70"/>
      <c r="D51" s="55">
        <f>COUNTIF(D5:D44,"C")</f>
        <v>2</v>
      </c>
      <c r="E51" s="55">
        <f>COUNTIF(E4:E44,"C")</f>
        <v>19</v>
      </c>
      <c r="F51" s="55">
        <f>COUNTIF(F5:F44,"C")</f>
        <v>8</v>
      </c>
      <c r="G51" s="55">
        <f>COUNTIF(G5:G44,"C")</f>
        <v>2</v>
      </c>
      <c r="H51" s="47">
        <f t="shared" ref="H51:H53" si="0">SUM(D51:G51)</f>
        <v>31</v>
      </c>
      <c r="I51" s="55">
        <f>COUNTIF(I4:I44,"C")</f>
        <v>0</v>
      </c>
      <c r="J51" s="55">
        <f>COUNTIF(J4:J44,"C")</f>
        <v>0</v>
      </c>
      <c r="K51" s="53">
        <f>COUNTIF(K4:K44,"C")</f>
        <v>1</v>
      </c>
      <c r="L51" s="55">
        <v>1</v>
      </c>
      <c r="M51" s="53">
        <f>COUNTIF(M4:M44,"C")</f>
        <v>0</v>
      </c>
      <c r="N51" s="47">
        <f t="shared" ref="N51:N52" si="1">SUM(I51:M51)</f>
        <v>2</v>
      </c>
      <c r="O51" s="71">
        <f>H51+N51</f>
        <v>33</v>
      </c>
    </row>
    <row r="52" spans="1:15" ht="14.25" customHeight="1" x14ac:dyDescent="0.2">
      <c r="A52" s="1" t="s">
        <v>32</v>
      </c>
      <c r="B52" s="69" t="s">
        <v>61</v>
      </c>
      <c r="C52" s="70"/>
      <c r="D52" s="53">
        <f>COUNTIF(D5:D44,"x")</f>
        <v>0</v>
      </c>
      <c r="E52" s="53">
        <f>COUNTIF(E4:E44,"x")</f>
        <v>3</v>
      </c>
      <c r="F52" s="53">
        <f>COUNTIF(F5:F44,"x")</f>
        <v>1</v>
      </c>
      <c r="G52" s="53">
        <f>COUNTIF(G5:G44,"x")</f>
        <v>0</v>
      </c>
      <c r="H52" s="47">
        <f t="shared" si="0"/>
        <v>4</v>
      </c>
      <c r="I52" s="53">
        <f>COUNTIF(I4:I44,"x")</f>
        <v>0</v>
      </c>
      <c r="J52" s="53">
        <f>COUNTIF(J4:J44,"x")</f>
        <v>0</v>
      </c>
      <c r="K52" s="53">
        <f>COUNTIF(K4:K44,"x")</f>
        <v>0</v>
      </c>
      <c r="L52" s="53">
        <f t="shared" ref="L52:M52" si="2">COUNTIF(L4:L44,"x")</f>
        <v>0</v>
      </c>
      <c r="M52" s="53">
        <f t="shared" si="2"/>
        <v>0</v>
      </c>
      <c r="N52" s="47">
        <f t="shared" si="1"/>
        <v>0</v>
      </c>
      <c r="O52" s="53">
        <f>SUM(D52:M52)</f>
        <v>8</v>
      </c>
    </row>
    <row r="53" spans="1:15" x14ac:dyDescent="0.2">
      <c r="A53" s="1" t="s">
        <v>46</v>
      </c>
      <c r="B53" s="69" t="s">
        <v>60</v>
      </c>
      <c r="C53" s="70"/>
      <c r="D53" s="56">
        <f>SUM(D50:D52)</f>
        <v>3</v>
      </c>
      <c r="E53" s="56">
        <f>SUM(E50:E52)</f>
        <v>25</v>
      </c>
      <c r="F53" s="56">
        <f>SUM(F50:F52)</f>
        <v>10</v>
      </c>
      <c r="G53" s="56">
        <f>SUM(G50:G52)</f>
        <v>3</v>
      </c>
      <c r="H53" s="47">
        <f t="shared" si="0"/>
        <v>41</v>
      </c>
      <c r="I53" s="56">
        <f>SUM(I50:I52)</f>
        <v>1</v>
      </c>
      <c r="J53" s="56">
        <f>SUM(J50:J52)</f>
        <v>2</v>
      </c>
      <c r="K53" s="56">
        <f>SUM(K50:K52)</f>
        <v>4</v>
      </c>
      <c r="L53" s="56">
        <f>SUM(L50:L52)</f>
        <v>2</v>
      </c>
      <c r="M53" s="56">
        <f>SUM(M50:M52)</f>
        <v>0</v>
      </c>
      <c r="N53" s="47">
        <f>SUM(I53:M53)</f>
        <v>9</v>
      </c>
      <c r="O53" s="56">
        <f>H53+N53</f>
        <v>50</v>
      </c>
    </row>
    <row r="54" spans="1:15" x14ac:dyDescent="0.2">
      <c r="A54" s="1" t="s">
        <v>46</v>
      </c>
      <c r="B54" s="69"/>
      <c r="C54" s="70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</row>
    <row r="55" spans="1:15" x14ac:dyDescent="0.2">
      <c r="A55" s="1" t="s">
        <v>46</v>
      </c>
      <c r="B55" s="69" t="s">
        <v>63</v>
      </c>
      <c r="C55" s="70"/>
      <c r="D55" s="53">
        <f>D48-D51</f>
        <v>1</v>
      </c>
      <c r="E55" s="53">
        <f>E48-E51</f>
        <v>6</v>
      </c>
      <c r="F55" s="53">
        <f>F48-F51</f>
        <v>2</v>
      </c>
      <c r="G55" s="53">
        <f>G48-G51</f>
        <v>1</v>
      </c>
      <c r="H55" s="72"/>
      <c r="I55" s="53">
        <f>I48-I51</f>
        <v>1</v>
      </c>
      <c r="J55" s="53">
        <f>J48-J51</f>
        <v>2</v>
      </c>
      <c r="K55" s="53">
        <f>K48-K51</f>
        <v>3</v>
      </c>
      <c r="L55" s="53">
        <f>L48-L51</f>
        <v>1</v>
      </c>
      <c r="M55" s="72"/>
      <c r="N55" s="72"/>
      <c r="O55" s="72"/>
    </row>
    <row r="56" spans="1:15" s="64" customFormat="1" x14ac:dyDescent="0.2">
      <c r="A56" s="60" t="s">
        <v>46</v>
      </c>
      <c r="B56" s="67" t="s">
        <v>65</v>
      </c>
      <c r="C56" s="68"/>
      <c r="D56" s="61">
        <v>1</v>
      </c>
      <c r="E56" s="61">
        <v>6</v>
      </c>
      <c r="F56" s="61">
        <v>2</v>
      </c>
      <c r="G56" s="73">
        <v>1</v>
      </c>
      <c r="H56" s="62">
        <f>SUM(C56:G56)</f>
        <v>10</v>
      </c>
      <c r="I56" s="61">
        <v>0</v>
      </c>
      <c r="J56" s="110">
        <v>1</v>
      </c>
      <c r="K56" s="110">
        <v>2</v>
      </c>
      <c r="L56" s="110">
        <v>1</v>
      </c>
      <c r="M56" s="74"/>
      <c r="N56" s="111">
        <f>SUM(I56:M56)</f>
        <v>4</v>
      </c>
      <c r="O56" s="65">
        <f>N56+H56</f>
        <v>14</v>
      </c>
    </row>
    <row r="57" spans="1:15" x14ac:dyDescent="0.2">
      <c r="A57" s="2" t="s">
        <v>46</v>
      </c>
      <c r="B57" s="2"/>
      <c r="C57" s="1"/>
      <c r="D57"/>
      <c r="E57"/>
      <c r="F57"/>
      <c r="G57"/>
      <c r="H57"/>
      <c r="I57"/>
      <c r="J57"/>
      <c r="K57"/>
      <c r="L57"/>
      <c r="M57"/>
      <c r="N57"/>
    </row>
    <row r="58" spans="1:15" x14ac:dyDescent="0.2">
      <c r="A58" s="2" t="s">
        <v>46</v>
      </c>
      <c r="B58" s="57" t="s">
        <v>67</v>
      </c>
      <c r="C58" s="1"/>
      <c r="D58"/>
      <c r="E58"/>
      <c r="F58"/>
      <c r="G58"/>
      <c r="H58"/>
      <c r="I58"/>
      <c r="J58"/>
      <c r="K58"/>
      <c r="L58"/>
      <c r="M58"/>
      <c r="N58"/>
    </row>
    <row r="59" spans="1:15" x14ac:dyDescent="0.2">
      <c r="A59" s="2" t="s">
        <v>46</v>
      </c>
      <c r="B59" s="2" t="s">
        <v>46</v>
      </c>
      <c r="C59" s="1"/>
      <c r="D59"/>
      <c r="E59"/>
      <c r="F59"/>
      <c r="G59"/>
      <c r="H59"/>
      <c r="I59"/>
      <c r="J59"/>
      <c r="K59"/>
      <c r="L59"/>
      <c r="M59"/>
      <c r="N59"/>
    </row>
    <row r="60" spans="1:15" x14ac:dyDescent="0.2">
      <c r="A60" s="2" t="s">
        <v>46</v>
      </c>
      <c r="B60" s="2" t="s">
        <v>46</v>
      </c>
      <c r="C60" s="1"/>
      <c r="D60"/>
      <c r="E60"/>
      <c r="F60"/>
      <c r="G60"/>
      <c r="H60"/>
      <c r="I60"/>
      <c r="J60"/>
      <c r="K60"/>
      <c r="L60"/>
      <c r="M60"/>
      <c r="N60"/>
    </row>
    <row r="61" spans="1:15" x14ac:dyDescent="0.2">
      <c r="A61" s="2" t="s">
        <v>46</v>
      </c>
      <c r="B61" s="2"/>
      <c r="C61" s="1"/>
      <c r="D61"/>
      <c r="E61"/>
      <c r="F61"/>
      <c r="G61"/>
      <c r="H61"/>
      <c r="I61"/>
      <c r="J61"/>
      <c r="K61"/>
      <c r="L61"/>
      <c r="M61"/>
      <c r="N61"/>
    </row>
    <row r="62" spans="1:15" x14ac:dyDescent="0.2">
      <c r="A62" s="2" t="s">
        <v>46</v>
      </c>
      <c r="B62" s="2" t="s">
        <v>46</v>
      </c>
      <c r="D62"/>
      <c r="E62"/>
      <c r="F62"/>
      <c r="G62"/>
      <c r="H62"/>
      <c r="I62"/>
      <c r="J62"/>
      <c r="K62"/>
      <c r="L62"/>
      <c r="M62"/>
      <c r="N62"/>
    </row>
  </sheetData>
  <mergeCells count="6">
    <mergeCell ref="A37:A39"/>
    <mergeCell ref="A6:A8"/>
    <mergeCell ref="A17:A19"/>
    <mergeCell ref="A22:A25"/>
    <mergeCell ref="A26:A29"/>
    <mergeCell ref="A30:A31"/>
  </mergeCells>
  <printOptions horizontalCentered="1"/>
  <pageMargins left="0.23622047244094491" right="0.23622047244094491" top="0.35433070866141736" bottom="0.35433070866141736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Y21" sqref="X21:Y22"/>
    </sheetView>
  </sheetViews>
  <sheetFormatPr defaultRowHeight="12.75" x14ac:dyDescent="0.2"/>
  <cols>
    <col min="3" max="3" width="9.140625" style="98"/>
    <col min="6" max="6" width="9.140625" style="98"/>
    <col min="7" max="7" width="10.85546875" customWidth="1"/>
  </cols>
  <sheetData>
    <row r="1" spans="1:8" x14ac:dyDescent="0.2">
      <c r="B1" s="120" t="s">
        <v>119</v>
      </c>
      <c r="E1" s="120" t="s">
        <v>25</v>
      </c>
    </row>
    <row r="2" spans="1:8" x14ac:dyDescent="0.2">
      <c r="A2" t="s">
        <v>129</v>
      </c>
      <c r="B2" s="64" t="s">
        <v>26</v>
      </c>
      <c r="C2" s="126">
        <v>2</v>
      </c>
      <c r="E2" s="98" t="s">
        <v>27</v>
      </c>
      <c r="F2" s="121">
        <f>'50'!E62</f>
        <v>1</v>
      </c>
      <c r="G2" t="s">
        <v>125</v>
      </c>
    </row>
    <row r="3" spans="1:8" x14ac:dyDescent="0.2">
      <c r="A3" t="s">
        <v>129</v>
      </c>
      <c r="B3" s="64" t="s">
        <v>27</v>
      </c>
      <c r="C3" s="126">
        <v>2</v>
      </c>
      <c r="E3" s="122" t="s">
        <v>106</v>
      </c>
      <c r="F3" s="123">
        <f>'50'!F62</f>
        <v>1</v>
      </c>
      <c r="G3" s="124" t="s">
        <v>125</v>
      </c>
    </row>
    <row r="4" spans="1:8" x14ac:dyDescent="0.2">
      <c r="A4" t="s">
        <v>129</v>
      </c>
      <c r="B4" s="64" t="s">
        <v>118</v>
      </c>
      <c r="C4" s="126">
        <v>1</v>
      </c>
      <c r="E4" s="98" t="s">
        <v>120</v>
      </c>
      <c r="F4" s="121">
        <f>'50'!G62</f>
        <v>1</v>
      </c>
      <c r="G4" t="s">
        <v>125</v>
      </c>
    </row>
    <row r="6" spans="1:8" x14ac:dyDescent="0.2">
      <c r="E6" s="126" t="s">
        <v>14</v>
      </c>
      <c r="F6" s="110">
        <v>0</v>
      </c>
      <c r="G6" s="124" t="s">
        <v>108</v>
      </c>
      <c r="H6" s="64" t="s">
        <v>121</v>
      </c>
    </row>
    <row r="7" spans="1:8" x14ac:dyDescent="0.2">
      <c r="E7" s="126" t="s">
        <v>27</v>
      </c>
      <c r="F7" s="123">
        <v>0</v>
      </c>
      <c r="G7" s="124" t="s">
        <v>108</v>
      </c>
      <c r="H7" s="64" t="s">
        <v>121</v>
      </c>
    </row>
    <row r="8" spans="1:8" x14ac:dyDescent="0.2">
      <c r="E8" s="126" t="s">
        <v>106</v>
      </c>
      <c r="F8" s="110">
        <f>'3rd order'!G21</f>
        <v>1</v>
      </c>
      <c r="G8" s="124" t="s">
        <v>108</v>
      </c>
      <c r="H8" s="64" t="s">
        <v>121</v>
      </c>
    </row>
    <row r="9" spans="1:8" x14ac:dyDescent="0.2">
      <c r="E9" s="125" t="s">
        <v>106</v>
      </c>
      <c r="F9" s="123">
        <v>8</v>
      </c>
      <c r="G9" s="124" t="s">
        <v>107</v>
      </c>
      <c r="H9" s="64" t="s">
        <v>121</v>
      </c>
    </row>
    <row r="10" spans="1:8" x14ac:dyDescent="0.2">
      <c r="E10" s="126" t="s">
        <v>27</v>
      </c>
      <c r="F10" s="110">
        <v>1</v>
      </c>
      <c r="G10" s="124" t="s">
        <v>107</v>
      </c>
      <c r="H10" s="64" t="s">
        <v>122</v>
      </c>
    </row>
    <row r="12" spans="1:8" x14ac:dyDescent="0.2">
      <c r="C12" s="98">
        <f>SUM(C1:C11)</f>
        <v>5</v>
      </c>
      <c r="F12" s="98">
        <f>SUM(F1:F11)</f>
        <v>13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50</vt:lpstr>
      <vt:lpstr>Nalini knicks</vt:lpstr>
      <vt:lpstr>2nd joint order</vt:lpstr>
      <vt:lpstr>15 Mens long sleeve</vt:lpstr>
      <vt:lpstr>3rd order</vt:lpstr>
      <vt:lpstr>9 Ladies</vt:lpstr>
      <vt:lpstr>Summary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scribepj</cp:lastModifiedBy>
  <cp:lastPrinted>2011-12-27T07:10:16Z</cp:lastPrinted>
  <dcterms:created xsi:type="dcterms:W3CDTF">2011-11-02T08:20:21Z</dcterms:created>
  <dcterms:modified xsi:type="dcterms:W3CDTF">2021-02-08T02:14:29Z</dcterms:modified>
</cp:coreProperties>
</file>